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1820" yWindow="3920" windowWidth="28860" windowHeight="18520" tabRatio="500"/>
  </bookViews>
  <sheets>
    <sheet name="Insegnamenti" sheetId="2" r:id="rId1"/>
    <sheet name="Docenti" sheetId="1" r:id="rId2"/>
  </sheets>
  <definedNames>
    <definedName name="_xlnm.Print_Area" localSheetId="1">Docenti!$A$1:$H$87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2" i="1" l="1"/>
  <c r="B50" i="1"/>
  <c r="B41" i="1"/>
  <c r="B4" i="1"/>
  <c r="B57" i="1"/>
  <c r="B40" i="1"/>
  <c r="B19" i="1"/>
  <c r="B55" i="1"/>
  <c r="B64" i="1"/>
  <c r="B85" i="1"/>
  <c r="B75" i="1"/>
  <c r="B12" i="1"/>
  <c r="B37" i="1"/>
  <c r="B53" i="1"/>
  <c r="D51" i="1"/>
  <c r="B27" i="1"/>
  <c r="C19" i="1"/>
  <c r="C41" i="1"/>
  <c r="B82" i="1"/>
  <c r="B52" i="1"/>
  <c r="B26" i="1"/>
  <c r="B62" i="1"/>
  <c r="B29" i="1"/>
  <c r="C26" i="1"/>
  <c r="C78" i="1"/>
  <c r="B13" i="1"/>
  <c r="B8" i="1"/>
  <c r="B76" i="1"/>
  <c r="B28" i="1"/>
  <c r="B11" i="1"/>
  <c r="B38" i="1"/>
  <c r="B20" i="1"/>
  <c r="B47" i="1"/>
  <c r="B45" i="1"/>
  <c r="B61" i="1"/>
  <c r="B46" i="1"/>
  <c r="B72" i="1"/>
  <c r="B10" i="1"/>
  <c r="B33" i="1"/>
  <c r="B6" i="1"/>
  <c r="B86" i="1"/>
  <c r="B71" i="1"/>
  <c r="B84" i="1"/>
  <c r="B35" i="1"/>
  <c r="B7" i="1"/>
  <c r="B74" i="1"/>
  <c r="B3" i="1"/>
  <c r="B16" i="1"/>
  <c r="B69" i="1"/>
  <c r="B60" i="1"/>
  <c r="B30" i="1"/>
  <c r="B70" i="1"/>
  <c r="B39" i="1"/>
  <c r="B48" i="1"/>
  <c r="B54" i="1"/>
  <c r="B36" i="1"/>
  <c r="B32" i="1"/>
  <c r="D80" i="1"/>
  <c r="D42" i="1"/>
  <c r="B44" i="1"/>
  <c r="B66" i="1"/>
  <c r="B23" i="1"/>
  <c r="B34" i="1"/>
  <c r="B49" i="1"/>
  <c r="B22" i="1"/>
  <c r="B17" i="1"/>
  <c r="B9" i="1"/>
  <c r="B24" i="1"/>
  <c r="D11" i="1"/>
  <c r="B25" i="1"/>
  <c r="D67" i="1"/>
  <c r="D82" i="1"/>
  <c r="D76" i="1"/>
  <c r="D62" i="1"/>
  <c r="D56" i="1"/>
  <c r="D85" i="1"/>
  <c r="D75" i="1"/>
  <c r="D73" i="1"/>
  <c r="D57" i="1"/>
  <c r="D87" i="1"/>
  <c r="D86" i="1"/>
  <c r="D84" i="1"/>
  <c r="D77" i="1"/>
  <c r="D74" i="1"/>
  <c r="D72" i="1"/>
  <c r="D71" i="1"/>
  <c r="D70" i="1"/>
  <c r="D69" i="1"/>
  <c r="D61" i="1"/>
  <c r="D60" i="1"/>
  <c r="D58" i="1"/>
  <c r="D64" i="1"/>
  <c r="D81" i="1"/>
  <c r="D79" i="1"/>
  <c r="D78" i="1"/>
  <c r="D68" i="1"/>
  <c r="D66" i="1"/>
  <c r="D83" i="1"/>
  <c r="D59" i="1"/>
  <c r="D65" i="1"/>
  <c r="D52" i="1"/>
  <c r="D38" i="1"/>
  <c r="D37" i="1"/>
  <c r="D28" i="1"/>
  <c r="D26" i="1"/>
  <c r="D12" i="1"/>
  <c r="D53" i="1"/>
  <c r="D50" i="1"/>
  <c r="D40" i="1"/>
  <c r="D47" i="1"/>
  <c r="D45" i="1"/>
  <c r="D20" i="1"/>
  <c r="D54" i="1"/>
  <c r="D48" i="1"/>
  <c r="D46" i="1"/>
  <c r="D39" i="1"/>
  <c r="D36" i="1"/>
  <c r="D35" i="1"/>
  <c r="D33" i="1"/>
  <c r="D30" i="1"/>
  <c r="D27" i="1"/>
  <c r="D16" i="1"/>
  <c r="B15" i="1"/>
  <c r="D15" i="1"/>
  <c r="D14" i="1"/>
  <c r="D10" i="1"/>
  <c r="D7" i="1"/>
  <c r="D6" i="1"/>
  <c r="B5" i="1"/>
  <c r="D5" i="1"/>
  <c r="D3" i="1"/>
  <c r="D55" i="1"/>
  <c r="D41" i="1"/>
  <c r="D19" i="1"/>
  <c r="D49" i="1"/>
  <c r="D44" i="1"/>
  <c r="B43" i="1"/>
  <c r="D43" i="1"/>
  <c r="D32" i="1"/>
  <c r="B31" i="1"/>
  <c r="D31" i="1"/>
  <c r="D25" i="1"/>
  <c r="D23" i="1"/>
  <c r="D22" i="1"/>
  <c r="D21" i="1"/>
  <c r="D13" i="1"/>
  <c r="D8" i="1"/>
  <c r="D4" i="1"/>
  <c r="B2" i="1"/>
  <c r="D2" i="1"/>
  <c r="D34" i="1"/>
  <c r="D29" i="1"/>
  <c r="D24" i="1"/>
  <c r="B18" i="1"/>
  <c r="D18" i="1"/>
  <c r="D17" i="1"/>
  <c r="D9" i="1"/>
</calcChain>
</file>

<file path=xl/sharedStrings.xml><?xml version="1.0" encoding="utf-8"?>
<sst xmlns="http://schemas.openxmlformats.org/spreadsheetml/2006/main" count="1459" uniqueCount="349">
  <si>
    <t>Docente</t>
  </si>
  <si>
    <t>Facoltà</t>
  </si>
  <si>
    <t>Abate</t>
  </si>
  <si>
    <t>Abbondandolo</t>
  </si>
  <si>
    <t>Acquistapace F.</t>
  </si>
  <si>
    <t>Acquistapace P.</t>
  </si>
  <si>
    <t>Alberti</t>
  </si>
  <si>
    <t>Benedetti</t>
  </si>
  <si>
    <t>Bini</t>
  </si>
  <si>
    <t>Broglia</t>
  </si>
  <si>
    <t>Colombini</t>
  </si>
  <si>
    <t>Dvornicich</t>
  </si>
  <si>
    <t>Favilli</t>
  </si>
  <si>
    <t>Fortuna</t>
  </si>
  <si>
    <t>Gaiffi</t>
  </si>
  <si>
    <t>Galbiati</t>
  </si>
  <si>
    <t>Gemignani</t>
  </si>
  <si>
    <t>Georgiev</t>
  </si>
  <si>
    <t>Gianni</t>
  </si>
  <si>
    <t>Lazzeri</t>
  </si>
  <si>
    <t>Lisca</t>
  </si>
  <si>
    <t>Majer</t>
  </si>
  <si>
    <t>Meini</t>
  </si>
  <si>
    <t>Milani</t>
  </si>
  <si>
    <t>Napolitani</t>
  </si>
  <si>
    <t>Pardini</t>
  </si>
  <si>
    <t>Pratelli</t>
  </si>
  <si>
    <t>Salvetti</t>
  </si>
  <si>
    <t>Sassetti</t>
  </si>
  <si>
    <t>Steffé</t>
  </si>
  <si>
    <t>Viola</t>
  </si>
  <si>
    <t>Ruolo</t>
  </si>
  <si>
    <t>Scienze</t>
  </si>
  <si>
    <t>Maffei</t>
  </si>
  <si>
    <t>Zan</t>
  </si>
  <si>
    <t>Settore</t>
  </si>
  <si>
    <t>Ore neces.</t>
  </si>
  <si>
    <t>Ore totali</t>
  </si>
  <si>
    <t>Ordinario</t>
  </si>
  <si>
    <t>Associato</t>
  </si>
  <si>
    <t>MAT/03</t>
  </si>
  <si>
    <t>MAT/05</t>
  </si>
  <si>
    <t>MAT/08</t>
  </si>
  <si>
    <t>Berarducci</t>
  </si>
  <si>
    <t>MAT/01</t>
  </si>
  <si>
    <t>MAT/02</t>
  </si>
  <si>
    <t>MAT/04</t>
  </si>
  <si>
    <t>MAT/07</t>
  </si>
  <si>
    <t>MAT/06</t>
  </si>
  <si>
    <t>Romito</t>
  </si>
  <si>
    <t>Buttazzo</t>
  </si>
  <si>
    <t>Ingegneria</t>
  </si>
  <si>
    <t>Caboara</t>
  </si>
  <si>
    <t>Carminati</t>
  </si>
  <si>
    <t>Cerrai</t>
  </si>
  <si>
    <t>Ricercatore</t>
  </si>
  <si>
    <t>Di Martino</t>
  </si>
  <si>
    <t>Di Nasso</t>
  </si>
  <si>
    <t>Frigerio</t>
  </si>
  <si>
    <t>Gelli</t>
  </si>
  <si>
    <t>Ghisi</t>
  </si>
  <si>
    <t>Giuliano</t>
  </si>
  <si>
    <t>Gronchi</t>
  </si>
  <si>
    <t>Magnani</t>
  </si>
  <si>
    <t>Manes</t>
  </si>
  <si>
    <t>Farmacia</t>
  </si>
  <si>
    <t>Manfredini</t>
  </si>
  <si>
    <t>Martelli</t>
  </si>
  <si>
    <t>Puglisi</t>
  </si>
  <si>
    <t>Agraria</t>
  </si>
  <si>
    <t>Sbarra</t>
  </si>
  <si>
    <t>Tarsia</t>
  </si>
  <si>
    <t>Tommei</t>
  </si>
  <si>
    <t>Tortorelli</t>
  </si>
  <si>
    <t>Visciglia</t>
  </si>
  <si>
    <t>Aceto</t>
  </si>
  <si>
    <t>Amendola</t>
  </si>
  <si>
    <t>Barsanti</t>
  </si>
  <si>
    <t>Benci</t>
  </si>
  <si>
    <t>Berselli</t>
  </si>
  <si>
    <t>Bonanno</t>
  </si>
  <si>
    <t>Ciampa</t>
  </si>
  <si>
    <t>De Pascale</t>
  </si>
  <si>
    <t>Flandoli</t>
  </si>
  <si>
    <t>Forti</t>
  </si>
  <si>
    <t>Franciosi</t>
  </si>
  <si>
    <t>Franzoni</t>
  </si>
  <si>
    <t>Galatolo</t>
  </si>
  <si>
    <t>Ghelardoni</t>
  </si>
  <si>
    <t>Ghimenti</t>
  </si>
  <si>
    <t>Gobbino</t>
  </si>
  <si>
    <t>Grisanti</t>
  </si>
  <si>
    <t>Longo</t>
  </si>
  <si>
    <t>Magherini</t>
  </si>
  <si>
    <t>Micheletti</t>
  </si>
  <si>
    <t>Pervova</t>
  </si>
  <si>
    <t>Petronio</t>
  </si>
  <si>
    <t>Saccon</t>
  </si>
  <si>
    <t>Trimarco</t>
  </si>
  <si>
    <t>Nome</t>
  </si>
  <si>
    <t>Corso</t>
  </si>
  <si>
    <t>Crediti</t>
  </si>
  <si>
    <t>Ore</t>
  </si>
  <si>
    <t>Semestre</t>
  </si>
  <si>
    <t>Docente 1</t>
  </si>
  <si>
    <t>Docente 2</t>
  </si>
  <si>
    <t>ELEMENTI DI TEORIA DEGLI INSIEMI</t>
  </si>
  <si>
    <t>Matematica</t>
  </si>
  <si>
    <t>LT</t>
  </si>
  <si>
    <t>S2</t>
  </si>
  <si>
    <t>ALGEBRA 1</t>
  </si>
  <si>
    <t>S1</t>
  </si>
  <si>
    <t>ALGEBRA 2</t>
  </si>
  <si>
    <t>ARITMETICA</t>
  </si>
  <si>
    <t>ISTITUZIONI DI ALGEBRA</t>
  </si>
  <si>
    <t>LM</t>
  </si>
  <si>
    <t>GEOMETRIA ANALITICA E ALGEBRA LINEARE</t>
  </si>
  <si>
    <t>A</t>
  </si>
  <si>
    <t>GEOMETRIA E TOPOLOGIA DIFFERENZIALE</t>
  </si>
  <si>
    <t>GEOMETRIA 2</t>
  </si>
  <si>
    <t>ISTITUZIONI DI GEOMETRIA</t>
  </si>
  <si>
    <t>ANALISI IN PIÙ VARIABILI 1</t>
  </si>
  <si>
    <t>ANALISI IN PIÙ VARIABILI 2</t>
  </si>
  <si>
    <t>ELEMENTI DI ANALISI MATEMATICA</t>
  </si>
  <si>
    <t>ISTITUZIONI DI ANALISI MATEMATICA</t>
  </si>
  <si>
    <t>ELEMENTI DI PROBABILITÀ E STATISTICA</t>
  </si>
  <si>
    <t>PROBABILITÀ</t>
  </si>
  <si>
    <t>ISTITUZIONI DI FISICA MATEMATICA</t>
  </si>
  <si>
    <t>SISTEMI DINAMICI</t>
  </si>
  <si>
    <t>ANALISI NUMERICA CON LABORATORIO</t>
  </si>
  <si>
    <t>CALCOLO SCIENTIFICO</t>
  </si>
  <si>
    <t>ISTITUZIONI DI ANALISI NUMERICA</t>
  </si>
  <si>
    <t>LAB. COMPUTAZIONALE</t>
  </si>
  <si>
    <t>LAB. SPERIMENTALE MATEMATICA COMPUTAZ.</t>
  </si>
  <si>
    <t>MAT/09</t>
  </si>
  <si>
    <t>RICERCA OPERATIVA</t>
  </si>
  <si>
    <t>ISTITUZIONI DI PROBABILITÀ</t>
  </si>
  <si>
    <t>Insegnamenti di necessaria attivazione a Matematica</t>
  </si>
  <si>
    <t>Insegnamenti di necessaria attivazione fuori Matematica</t>
  </si>
  <si>
    <t>MATEMATICA</t>
  </si>
  <si>
    <t>Scienze naturali e ambientali</t>
  </si>
  <si>
    <t>ALGEBRA LINEARE</t>
  </si>
  <si>
    <t>Chimica</t>
  </si>
  <si>
    <t>Informatica</t>
  </si>
  <si>
    <t>GEOMETRIA 1</t>
  </si>
  <si>
    <t>Fisica</t>
  </si>
  <si>
    <t>ANALISI MATEMATICA A</t>
  </si>
  <si>
    <t>ANALISI MATEMATICA B</t>
  </si>
  <si>
    <t>ANALISI MATEMATICA 1</t>
  </si>
  <si>
    <t>ANALISI MATEMATICA 2</t>
  </si>
  <si>
    <t>ANALISI MATEMATICA 3</t>
  </si>
  <si>
    <t>ISTITUZIONI DI MATEMATICA I</t>
  </si>
  <si>
    <t>Chimica per l'Industria e l'Ambiente</t>
  </si>
  <si>
    <t>ISTITUZIONI DI MATEMATICA I + ESERCITAZIONI</t>
  </si>
  <si>
    <t>ISTITUZIONI DI MATEMATICA II + ESERCITAZIONI</t>
  </si>
  <si>
    <t>MATEMATICA A</t>
  </si>
  <si>
    <t>Scienze Biologiche</t>
  </si>
  <si>
    <t>MATEMATICA B</t>
  </si>
  <si>
    <t>Biotecnologie</t>
  </si>
  <si>
    <t>Scienze Geologiche</t>
  </si>
  <si>
    <t>CALCOLO DELLE PROBABILITA' E STATISTICA</t>
  </si>
  <si>
    <t>ANALISI MATEMATICA I</t>
  </si>
  <si>
    <t>Ingegneria aerospaziale</t>
  </si>
  <si>
    <t>Ingegneria meccanica + nucleare</t>
  </si>
  <si>
    <t>Ingegneria dell'energia</t>
  </si>
  <si>
    <t>Ingegneria gestionale</t>
  </si>
  <si>
    <t>Ingegneria informatica</t>
  </si>
  <si>
    <t>Ingegneria biomedica</t>
  </si>
  <si>
    <t>Ingegneria elettronica e telecomunicazioni</t>
  </si>
  <si>
    <t>Ingegneria civile + edile</t>
  </si>
  <si>
    <t>Ingegneria edile-architettura</t>
  </si>
  <si>
    <t>ANALISI MATEMATICA II</t>
  </si>
  <si>
    <t>LMU</t>
  </si>
  <si>
    <t>Ingegneria elettrica+energetica+chimica</t>
  </si>
  <si>
    <t>GEOMETRIA</t>
  </si>
  <si>
    <t>Poletti</t>
  </si>
  <si>
    <t>Conti</t>
  </si>
  <si>
    <t>Dozio</t>
  </si>
  <si>
    <t>Chimica + Chimica per l'Industria e l'Ambiente</t>
  </si>
  <si>
    <t>Chimica e tecnologia farmaceutiche</t>
  </si>
  <si>
    <t>Scienze agrarie</t>
  </si>
  <si>
    <t>Altri insegnamenti fuori Matematica</t>
  </si>
  <si>
    <t>MATEMATICA DISCRETA A</t>
  </si>
  <si>
    <t>MATEMATICA DISCRETA B</t>
  </si>
  <si>
    <t>GEOMETRIA E ALGEBRA LINEARE</t>
  </si>
  <si>
    <t>Ingegneria gestionale + chimica</t>
  </si>
  <si>
    <t>ANALISI MATEMATICA II E COMPLEMENTI DI ANALISI MATEMATICA</t>
  </si>
  <si>
    <t>ALGEBRA LINEARE E ANALISI MATEMATICA II</t>
  </si>
  <si>
    <t>STATISTICA I</t>
  </si>
  <si>
    <t>STATISTICA II</t>
  </si>
  <si>
    <t>Ingegneria Gestionale</t>
  </si>
  <si>
    <t>Ingegneria dell'Automazione</t>
  </si>
  <si>
    <t>MAT/06*</t>
  </si>
  <si>
    <t>GENETICA (modulo di STATISTICA)</t>
  </si>
  <si>
    <t>MODELLI MATEMATICI PER I MERCATI FINANZIARI</t>
  </si>
  <si>
    <t>Scienze e Tecnologie delle Produzioni Animali</t>
  </si>
  <si>
    <t>Economia</t>
  </si>
  <si>
    <t>MECCANICA RAZIONALE</t>
  </si>
  <si>
    <t>Ingegneria Aerospaziale</t>
  </si>
  <si>
    <t>Ingegneria Civile e Ambientale ed Edile</t>
  </si>
  <si>
    <t>Ingegneria Edile-Architettura</t>
  </si>
  <si>
    <t>Ingegneria Meccanica + Nucleare</t>
  </si>
  <si>
    <t>CALCOLO NUMERICO</t>
  </si>
  <si>
    <t>Ingegneria Informatica</t>
  </si>
  <si>
    <t>LAB. COMUNICAZIONE MEDIANTE CALCOLATORE A</t>
  </si>
  <si>
    <t>LAB. COMUNICAZIONE MEDIANTE CALCOLATORE B</t>
  </si>
  <si>
    <t>LAB. COMUNICAZIONE MEDIANTE CALCOLATORE C</t>
  </si>
  <si>
    <t>LAB. COMUNICAZIONE MEDIANTE CALCOLATORE D</t>
  </si>
  <si>
    <t>LAB. COMUNICAZIONE MEDIANTE CALCOLATORE E</t>
  </si>
  <si>
    <t>LAB. DIDATTICO MATEMATICA COMPUTAZ. A</t>
  </si>
  <si>
    <t>LAB. DIDATTICO MATEMATICA COMPUTAZ. B</t>
  </si>
  <si>
    <t>RICERCA OPERATIVA I</t>
  </si>
  <si>
    <t>RICERCA OPERATIVA II</t>
  </si>
  <si>
    <t>MAT/FIS</t>
  </si>
  <si>
    <t>MATEMATICA, STATISTICA E FISICA</t>
  </si>
  <si>
    <t>Informazione Scientifica sul Farmaco + Sc. Erboristiche</t>
  </si>
  <si>
    <t>ELEMENTI DI TOPOLOGIA ALGEBRICA</t>
  </si>
  <si>
    <t>ELEMENTI DI ANALISI COMPLESSA</t>
  </si>
  <si>
    <t>ELEMENTI DI GEOMETRIA ALGEBRICA</t>
  </si>
  <si>
    <t>TOPOLOGIA ALGEBRICA</t>
  </si>
  <si>
    <t>GEOMETRIA ALGEBRICA B</t>
  </si>
  <si>
    <t>GEOMETRIA RIEMANNIANA</t>
  </si>
  <si>
    <t>TOPOLOGIA DIFFERENZIALE</t>
  </si>
  <si>
    <t>DINAMICA OLOMORFA (inglese)</t>
  </si>
  <si>
    <t>LINGUAGGIO E METODI DELLA MATEMATICA</t>
  </si>
  <si>
    <t>Filosofia e forme del sapere</t>
  </si>
  <si>
    <t>1-LT</t>
  </si>
  <si>
    <t>2-LT</t>
  </si>
  <si>
    <t>MATEMATICA E FISICA (modulo di Matematica)</t>
  </si>
  <si>
    <t>1-LMU</t>
  </si>
  <si>
    <t>Ingegneria aerospaziale + nucleare</t>
  </si>
  <si>
    <t xml:space="preserve">Ingegneria meccanica </t>
  </si>
  <si>
    <t>(Modulo di) ANALISI MATEMATICA II</t>
  </si>
  <si>
    <t>ELEMENTI DI EDP</t>
  </si>
  <si>
    <t>Spagnolo</t>
  </si>
  <si>
    <t>ELEMENTI DI CALCOLO DELLE VARIAZIONI</t>
  </si>
  <si>
    <t>Modica</t>
  </si>
  <si>
    <t>ANALISI NON LINEARE</t>
  </si>
  <si>
    <t>PROBLEMI DI EVOLUZIONE</t>
  </si>
  <si>
    <t>TEORIA ERGODICA</t>
  </si>
  <si>
    <t>TEORIA DELLA MISURA</t>
  </si>
  <si>
    <t>Letta</t>
  </si>
  <si>
    <t>PROBABILITÀ E PROCESSI STOCASTICI</t>
  </si>
  <si>
    <t>STATISTICA MATEMATICA</t>
  </si>
  <si>
    <t>Ingegneria Biomedica + Telecomunicazioni</t>
  </si>
  <si>
    <t>Poloni</t>
  </si>
  <si>
    <t>Ingegneria Nucleare + Chimica</t>
  </si>
  <si>
    <t>Ingegneria Elettronica</t>
  </si>
  <si>
    <t>1-LM</t>
  </si>
  <si>
    <t>METODI NUMERICI PER EQUAZIONI DIFFERENZIALI ORDINARIE</t>
  </si>
  <si>
    <t>Menchi</t>
  </si>
  <si>
    <t>Steffè</t>
  </si>
  <si>
    <t>METODI DI APPROSSIMAZIONE</t>
  </si>
  <si>
    <t>CALCOLO NUMERICO A</t>
  </si>
  <si>
    <t>CALCOLO NUMERICO B</t>
  </si>
  <si>
    <t>Bevilacqua</t>
  </si>
  <si>
    <t>Informatica applicata</t>
  </si>
  <si>
    <t>LABORATORIO DI MATEMATICA COMPUTAZIONALE</t>
  </si>
  <si>
    <t>METODI NUMERICI E OTTIMIZZAZIONE (modulo di Metodi numerici)</t>
  </si>
  <si>
    <t>Informatica e networking</t>
  </si>
  <si>
    <t>CALCOLO SCIENTIFICO PER L'INGEGNERIA</t>
  </si>
  <si>
    <t>Dott</t>
  </si>
  <si>
    <t>TECNICHE NUMERICHE PER LE APPLICAZIONI</t>
  </si>
  <si>
    <t>Del Corso I.</t>
  </si>
  <si>
    <t>TEORIA ALGEBRICA DEI NUMERI 1</t>
  </si>
  <si>
    <t>LOGICA MATEMATICA</t>
  </si>
  <si>
    <t>ULTRAFILTRI E METODI NON STANDARD</t>
  </si>
  <si>
    <t>ELEMENTI DI ALGEBRA COMPUTAZIONALE</t>
  </si>
  <si>
    <t>GRUPPI E RAPPRESENTAZIONI</t>
  </si>
  <si>
    <t>CONTENUTI PER LE BIBLIOTECHE DIGITALI LIBERE</t>
  </si>
  <si>
    <t>Informatica umanistica</t>
  </si>
  <si>
    <t>LT?</t>
  </si>
  <si>
    <t>Traverso</t>
  </si>
  <si>
    <t>TEORIA DEI CODICI E CRITTOGRAFIA</t>
  </si>
  <si>
    <t>Altri insegnamenti a Matematica triennale</t>
  </si>
  <si>
    <t>Insegnamenti necessari per il TFA</t>
  </si>
  <si>
    <t>Altri insegnamenti Matematica magistrale</t>
  </si>
  <si>
    <t>ALGEBRA SUPERIORE A (inglese)</t>
  </si>
  <si>
    <t>ALGEBRA COMPUTAZIONALE B (inglese)</t>
  </si>
  <si>
    <t>DETERMINAZIONE ORBITALE (inglese)</t>
  </si>
  <si>
    <t>METODI NUMERICI PER CATENE DI MARKOV (inglese)</t>
  </si>
  <si>
    <t>Altre ore</t>
  </si>
  <si>
    <t>Ingnegeria dei veicoli</t>
  </si>
  <si>
    <t>Pappalardo</t>
  </si>
  <si>
    <t>Passacantando</t>
  </si>
  <si>
    <t>Ingegneria meccanica</t>
  </si>
  <si>
    <t>TEORIA DEGLI INSIEMI</t>
  </si>
  <si>
    <t>FISICA MATEMATICA</t>
  </si>
  <si>
    <t>2-LMU</t>
  </si>
  <si>
    <t>Servadio</t>
  </si>
  <si>
    <t>Del Corso G.</t>
  </si>
  <si>
    <t>TEORIA GEOMETRICA DELLA MISURA (inglese)</t>
  </si>
  <si>
    <t>Supporto esami Calcolo Numerico (Ing. Elettronica e Ing. dei veicoli)</t>
  </si>
  <si>
    <t>Supporto esami Algebra Lineare (Ing.)</t>
  </si>
  <si>
    <t>Supporto esami Scienze</t>
  </si>
  <si>
    <t>Supporto esami Ingegneria</t>
  </si>
  <si>
    <t>Supporto esami Informatica</t>
  </si>
  <si>
    <t>Docente 3</t>
  </si>
  <si>
    <t>Note</t>
  </si>
  <si>
    <t>EDUCAZIONE INCLUSIVA</t>
  </si>
  <si>
    <t>Scienze per la pace</t>
  </si>
  <si>
    <t>TECNICHE DI FILOLOGIA DIGITALE</t>
  </si>
  <si>
    <t>MEPVS Geometria</t>
  </si>
  <si>
    <t>GEOMETRIA REALE A</t>
  </si>
  <si>
    <t>GEOMETRIA ALGEBRICA A (inglese)</t>
  </si>
  <si>
    <t>ANALISI SUPERIORE</t>
  </si>
  <si>
    <t>TEORIA DEI GIOCHI</t>
  </si>
  <si>
    <t>Stepanov</t>
  </si>
  <si>
    <t>INF/01</t>
  </si>
  <si>
    <t>BASI DI DATI E PROGRAMMAZIONE WEB (inglese)</t>
  </si>
  <si>
    <t>Leoni</t>
  </si>
  <si>
    <t>Legenda</t>
  </si>
  <si>
    <t>Associato di analisi</t>
  </si>
  <si>
    <t>Problema da risolvere</t>
  </si>
  <si>
    <t>Contratto</t>
  </si>
  <si>
    <t>Corso fuori dipartimento</t>
  </si>
  <si>
    <t>ORIGINI E SVILUPPO DELLA MATEMATICA MODERNA</t>
  </si>
  <si>
    <t>Semestre da indicare</t>
  </si>
  <si>
    <t>Didattica della matematica A</t>
  </si>
  <si>
    <t>Didattica della matematica B</t>
  </si>
  <si>
    <t>Storia della matematica</t>
  </si>
  <si>
    <t>Informatica umanistica e Filosofia e forme del sapere</t>
  </si>
  <si>
    <t>Matematica di base per l'insegnamento</t>
  </si>
  <si>
    <t>Elementi di didattica per il tirocinio (livello 1)</t>
  </si>
  <si>
    <t>Elementi di didattica per il tirocinio (livello 2)</t>
  </si>
  <si>
    <t>MEPVS Aritmetica</t>
  </si>
  <si>
    <t>Tirocinio livello 2 + Matematica</t>
  </si>
  <si>
    <t>TFA2</t>
  </si>
  <si>
    <t>Tirocinio livello 1</t>
  </si>
  <si>
    <t>TFA1</t>
  </si>
  <si>
    <t>Tirocinio livello 2</t>
  </si>
  <si>
    <t>Matematica e società</t>
  </si>
  <si>
    <t>Titolo da definire</t>
  </si>
  <si>
    <t>TECNOLOGIE PER LA DIDATTICA</t>
  </si>
  <si>
    <t>Fiorentino</t>
  </si>
  <si>
    <t>3-VARIETÀ (inglese)</t>
  </si>
  <si>
    <t>Matematica applicata per l'insegnamento</t>
  </si>
  <si>
    <t>GEOMETRIA E TOPOLOGIA DELLE SUPERFICI</t>
  </si>
  <si>
    <t>TEORIA DELLE FUNZIONI</t>
  </si>
  <si>
    <t>Lm</t>
  </si>
  <si>
    <t>Da verificare</t>
  </si>
  <si>
    <t>Frangioni</t>
  </si>
  <si>
    <t>Ingegneria Elettronica + Telecomunicazioni + Gestionale</t>
  </si>
  <si>
    <r>
      <rPr>
        <i/>
        <sz val="10"/>
        <rFont val="Verdana"/>
      </rPr>
      <t>Poloni</t>
    </r>
    <r>
      <rPr>
        <sz val="10"/>
        <rFont val="Verdana"/>
      </rPr>
      <t>/Steffé</t>
    </r>
  </si>
  <si>
    <r>
      <t xml:space="preserve">1. I docenti in </t>
    </r>
    <r>
      <rPr>
        <i/>
        <sz val="12"/>
        <color theme="1"/>
        <rFont val="Calibri"/>
        <scheme val="minor"/>
      </rPr>
      <t>corsivo</t>
    </r>
    <r>
      <rPr>
        <sz val="12"/>
        <color theme="1"/>
        <rFont val="Calibri"/>
        <family val="2"/>
        <scheme val="minor"/>
      </rPr>
      <t xml:space="preserve"> non dipenderanno dal futuro dipartimento di matematica</t>
    </r>
  </si>
  <si>
    <r>
      <t xml:space="preserve">2. I ricercatori in </t>
    </r>
    <r>
      <rPr>
        <sz val="12"/>
        <color rgb="FFFF0000"/>
        <rFont val="Calibri"/>
        <family val="2"/>
        <scheme val="minor"/>
      </rPr>
      <t>rosso</t>
    </r>
    <r>
      <rPr>
        <sz val="12"/>
        <color theme="1"/>
        <rFont val="Calibri"/>
        <family val="2"/>
        <scheme val="minor"/>
      </rPr>
      <t xml:space="preserve"> hanno anzianitàdi almeno 16 anni</t>
    </r>
  </si>
  <si>
    <t>Ricercatore senza interpello</t>
  </si>
  <si>
    <t>Ricercatore con interpello o &gt;15 anni anzianità</t>
  </si>
  <si>
    <r>
      <t xml:space="preserve">In </t>
    </r>
    <r>
      <rPr>
        <i/>
        <sz val="12"/>
        <color theme="1"/>
        <rFont val="Calibri"/>
        <scheme val="minor"/>
      </rPr>
      <t>corsivo</t>
    </r>
    <r>
      <rPr>
        <sz val="12"/>
        <color theme="1"/>
        <rFont val="Calibri"/>
        <family val="2"/>
        <scheme val="minor"/>
      </rPr>
      <t xml:space="preserve"> I docenti che non afferiranno al futuro dipartimento di matematica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</si>
</sst>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2"/>
      <color theme="1"/>
      <name val="Calibri"/>
      <scheme val="minor"/>
    </font>
    <font>
      <b/>
      <sz val="10"/>
      <name val="Verdana"/>
    </font>
    <font>
      <i/>
      <sz val="10"/>
      <name val="Verdana"/>
    </font>
    <font>
      <i/>
      <sz val="12"/>
      <color theme="1"/>
      <name val="Calibri"/>
      <scheme val="minor"/>
    </font>
    <font>
      <sz val="12"/>
      <color rgb="FFFF0000"/>
      <name val="Calibri"/>
      <family val="2"/>
      <scheme val="minor"/>
    </font>
    <font>
      <sz val="10"/>
      <color rgb="FFFF0000"/>
      <name val="Verdana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8000"/>
        <bgColor rgb="FF000000"/>
      </patternFill>
    </fill>
    <fill>
      <patternFill patternType="solid">
        <fgColor rgb="FFFF66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2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7" fillId="0" borderId="0" xfId="0" applyFont="1"/>
    <xf numFmtId="0" fontId="0" fillId="0" borderId="0" xfId="0" applyBorder="1"/>
    <xf numFmtId="0" fontId="3" fillId="0" borderId="0" xfId="0" applyFont="1" applyBorder="1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/>
    <xf numFmtId="0" fontId="7" fillId="0" borderId="0" xfId="0" applyFont="1" applyFill="1" applyBorder="1"/>
    <xf numFmtId="0" fontId="0" fillId="2" borderId="0" xfId="0" applyFill="1"/>
    <xf numFmtId="0" fontId="3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0" fillId="4" borderId="0" xfId="0" applyFill="1"/>
    <xf numFmtId="0" fontId="9" fillId="0" borderId="0" xfId="0" applyFont="1" applyBorder="1"/>
    <xf numFmtId="0" fontId="9" fillId="0" borderId="0" xfId="0" applyFont="1" applyFill="1" applyBorder="1"/>
    <xf numFmtId="0" fontId="0" fillId="4" borderId="0" xfId="0" applyFill="1" applyBorder="1"/>
    <xf numFmtId="0" fontId="3" fillId="4" borderId="0" xfId="0" applyFont="1" applyFill="1" applyBorder="1"/>
    <xf numFmtId="0" fontId="0" fillId="0" borderId="0" xfId="0" applyFill="1" applyBorder="1" applyAlignment="1">
      <alignment wrapText="1"/>
    </xf>
    <xf numFmtId="0" fontId="0" fillId="0" borderId="0" xfId="0" applyFont="1" applyBorder="1"/>
    <xf numFmtId="0" fontId="0" fillId="0" borderId="0" xfId="0" applyFont="1" applyFill="1" applyBorder="1"/>
    <xf numFmtId="0" fontId="2" fillId="0" borderId="0" xfId="0" applyFont="1" applyFill="1" applyBorder="1"/>
    <xf numFmtId="0" fontId="9" fillId="0" borderId="0" xfId="0" applyFont="1"/>
    <xf numFmtId="0" fontId="8" fillId="0" borderId="0" xfId="0" applyFont="1" applyBorder="1"/>
    <xf numFmtId="0" fontId="8" fillId="0" borderId="0" xfId="0" applyFont="1"/>
    <xf numFmtId="0" fontId="0" fillId="3" borderId="0" xfId="0" applyFill="1"/>
    <xf numFmtId="0" fontId="11" fillId="0" borderId="0" xfId="0" applyFont="1"/>
    <xf numFmtId="0" fontId="8" fillId="5" borderId="0" xfId="0" applyFont="1" applyFill="1" applyBorder="1"/>
    <xf numFmtId="0" fontId="8" fillId="6" borderId="0" xfId="0" applyFont="1" applyFill="1" applyBorder="1"/>
    <xf numFmtId="0" fontId="0" fillId="5" borderId="0" xfId="0" applyFill="1"/>
    <xf numFmtId="0" fontId="0" fillId="5" borderId="0" xfId="0" applyFill="1" applyBorder="1"/>
    <xf numFmtId="0" fontId="3" fillId="5" borderId="0" xfId="0" applyFont="1" applyFill="1" applyBorder="1"/>
    <xf numFmtId="0" fontId="0" fillId="7" borderId="0" xfId="0" applyFill="1"/>
    <xf numFmtId="0" fontId="0" fillId="8" borderId="0" xfId="0" applyFill="1" applyBorder="1"/>
    <xf numFmtId="0" fontId="0" fillId="8" borderId="0" xfId="0" applyFill="1"/>
    <xf numFmtId="0" fontId="10" fillId="0" borderId="0" xfId="0" applyFont="1"/>
    <xf numFmtId="0" fontId="0" fillId="9" borderId="0" xfId="0" applyFill="1" applyBorder="1"/>
    <xf numFmtId="0" fontId="0" fillId="9" borderId="0" xfId="0" applyFill="1"/>
    <xf numFmtId="0" fontId="0" fillId="2" borderId="0" xfId="0" applyFill="1" applyBorder="1"/>
    <xf numFmtId="0" fontId="0" fillId="0" borderId="0" xfId="0" applyAlignment="1">
      <alignment horizontal="right"/>
    </xf>
    <xf numFmtId="0" fontId="0" fillId="10" borderId="0" xfId="0" applyFill="1"/>
    <xf numFmtId="0" fontId="0" fillId="2" borderId="0" xfId="0" applyFont="1" applyFill="1" applyBorder="1"/>
    <xf numFmtId="0" fontId="9" fillId="0" borderId="0" xfId="0" applyFont="1" applyAlignment="1">
      <alignment horizontal="center"/>
    </xf>
    <xf numFmtId="0" fontId="9" fillId="0" borderId="0" xfId="0" applyFont="1" applyFill="1"/>
    <xf numFmtId="0" fontId="9" fillId="7" borderId="0" xfId="0" applyFont="1" applyFill="1"/>
    <xf numFmtId="0" fontId="9" fillId="4" borderId="0" xfId="0" applyFont="1" applyFill="1"/>
    <xf numFmtId="0" fontId="3" fillId="3" borderId="0" xfId="0" applyFont="1" applyFill="1" applyBorder="1"/>
    <xf numFmtId="0" fontId="0" fillId="0" borderId="2" xfId="0" applyBorder="1"/>
    <xf numFmtId="0" fontId="0" fillId="0" borderId="1" xfId="0" applyFill="1" applyBorder="1"/>
    <xf numFmtId="0" fontId="0" fillId="11" borderId="0" xfId="0" applyFill="1"/>
    <xf numFmtId="0" fontId="3" fillId="11" borderId="0" xfId="0" applyFont="1" applyFill="1" applyBorder="1"/>
    <xf numFmtId="0" fontId="0" fillId="11" borderId="0" xfId="0" applyFill="1" applyBorder="1"/>
    <xf numFmtId="0" fontId="9" fillId="11" borderId="0" xfId="0" applyFont="1" applyFill="1" applyBorder="1"/>
    <xf numFmtId="0" fontId="9" fillId="4" borderId="0" xfId="0" applyFont="1" applyFill="1" applyBorder="1"/>
  </cellXfs>
  <cellStyles count="12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Collegamento visitato" xfId="38" builtinId="9" hidden="1"/>
    <cellStyle name="Collegamento visitato" xfId="40" builtinId="9" hidden="1"/>
    <cellStyle name="Collegamento visitato" xfId="42" builtinId="9" hidden="1"/>
    <cellStyle name="Collegamento visitato" xfId="44" builtinId="9" hidden="1"/>
    <cellStyle name="Collegamento visitato" xfId="46" builtinId="9" hidden="1"/>
    <cellStyle name="Collegamento visitato" xfId="48" builtinId="9" hidden="1"/>
    <cellStyle name="Collegamento visitato" xfId="50" builtinId="9" hidden="1"/>
    <cellStyle name="Collegamento visitato" xfId="52" builtinId="9" hidden="1"/>
    <cellStyle name="Collegamento visitato" xfId="54" builtinId="9" hidden="1"/>
    <cellStyle name="Collegamento visitato" xfId="56" builtinId="9" hidden="1"/>
    <cellStyle name="Collegamento visitato" xfId="58" builtinId="9" hidden="1"/>
    <cellStyle name="Collegamento visitato" xfId="60" builtinId="9" hidden="1"/>
    <cellStyle name="Collegamento visitato" xfId="62" builtinId="9" hidden="1"/>
    <cellStyle name="Collegamento visitato" xfId="64" builtinId="9" hidden="1"/>
    <cellStyle name="Collegamento visitato" xfId="66" builtinId="9" hidden="1"/>
    <cellStyle name="Collegamento visitato" xfId="68" builtinId="9" hidden="1"/>
    <cellStyle name="Collegamento visitato" xfId="70" builtinId="9" hidden="1"/>
    <cellStyle name="Collegamento visitato" xfId="72" builtinId="9" hidden="1"/>
    <cellStyle name="Collegamento visitato" xfId="74" builtinId="9" hidden="1"/>
    <cellStyle name="Collegamento visitato" xfId="76" builtinId="9" hidden="1"/>
    <cellStyle name="Collegamento visitato" xfId="78" builtinId="9" hidden="1"/>
    <cellStyle name="Collegamento visitato" xfId="80" builtinId="9" hidden="1"/>
    <cellStyle name="Collegamento visitato" xfId="82" builtinId="9" hidden="1"/>
    <cellStyle name="Collegamento visitato" xfId="84" builtinId="9" hidden="1"/>
    <cellStyle name="Collegamento visitato" xfId="86" builtinId="9" hidden="1"/>
    <cellStyle name="Collegamento visitato" xfId="88" builtinId="9" hidden="1"/>
    <cellStyle name="Collegamento visitato" xfId="90" builtinId="9" hidden="1"/>
    <cellStyle name="Collegamento visitato" xfId="92" builtinId="9" hidden="1"/>
    <cellStyle name="Collegamento visitato" xfId="94" builtinId="9" hidden="1"/>
    <cellStyle name="Collegamento visitato" xfId="96" builtinId="9" hidden="1"/>
    <cellStyle name="Collegamento visitato" xfId="98" builtinId="9" hidden="1"/>
    <cellStyle name="Collegamento visitato" xfId="100" builtinId="9" hidden="1"/>
    <cellStyle name="Collegamento visitato" xfId="102" builtinId="9" hidden="1"/>
    <cellStyle name="Collegamento visitato" xfId="104" builtinId="9" hidden="1"/>
    <cellStyle name="Collegamento visitato" xfId="106" builtinId="9" hidden="1"/>
    <cellStyle name="Collegamento visitato" xfId="108" builtinId="9" hidden="1"/>
    <cellStyle name="Collegamento visitato" xfId="110" builtinId="9" hidden="1"/>
    <cellStyle name="Collegamento visitato" xfId="112" builtinId="9" hidden="1"/>
    <cellStyle name="Collegamento visitato" xfId="114" builtinId="9" hidden="1"/>
    <cellStyle name="Collegamento visitato" xfId="116" builtinId="9" hidden="1"/>
    <cellStyle name="Collegamento visitato" xfId="118" builtinId="9" hidden="1"/>
    <cellStyle name="Collegamento visitato" xfId="120" builtinId="9" hidden="1"/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udy-in-italy.it/php5/vediinsegnamento2009.php?codice=24201001GEOMETRIA%20E%20TOPOLOGIA%20DIFFERENZIAL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</xdr:col>
      <xdr:colOff>355600</xdr:colOff>
      <xdr:row>15</xdr:row>
      <xdr:rowOff>139700</xdr:rowOff>
    </xdr:to>
    <xdr:sp macro="" textlink="">
      <xdr:nvSpPr>
        <xdr:cNvPr id="4" name="AutoShape 1" descr="http://www.study-in-italy.it/images/freccina.jp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77900" y="1320800"/>
          <a:ext cx="3556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tabSelected="1" workbookViewId="0">
      <selection activeCell="F3" sqref="F3"/>
    </sheetView>
  </sheetViews>
  <sheetFormatPr baseColWidth="10" defaultRowHeight="15" x14ac:dyDescent="0"/>
  <cols>
    <col min="2" max="2" width="48.83203125" bestFit="1" customWidth="1"/>
    <col min="3" max="3" width="39.5" bestFit="1" customWidth="1"/>
    <col min="4" max="5" width="6.6640625" bestFit="1" customWidth="1"/>
    <col min="6" max="6" width="8.83203125" bestFit="1" customWidth="1"/>
    <col min="7" max="7" width="10" bestFit="1" customWidth="1"/>
    <col min="8" max="8" width="15.33203125" bestFit="1" customWidth="1"/>
    <col min="9" max="9" width="7.83203125" bestFit="1" customWidth="1"/>
    <col min="10" max="10" width="4.6640625" bestFit="1" customWidth="1"/>
    <col min="11" max="11" width="15.5" bestFit="1" customWidth="1"/>
    <col min="12" max="12" width="7.83203125" bestFit="1" customWidth="1"/>
    <col min="13" max="13" width="4.5" bestFit="1" customWidth="1"/>
    <col min="14" max="14" width="11.6640625" bestFit="1" customWidth="1"/>
    <col min="15" max="15" width="7.6640625" bestFit="1" customWidth="1"/>
    <col min="16" max="16" width="4.1640625" bestFit="1" customWidth="1"/>
  </cols>
  <sheetData>
    <row r="1" spans="1:17">
      <c r="A1" s="46" t="s">
        <v>311</v>
      </c>
      <c r="B1" s="46"/>
      <c r="C1" s="46"/>
      <c r="D1" s="46"/>
    </row>
    <row r="2" spans="1:17">
      <c r="A2" s="41"/>
      <c r="B2" t="s">
        <v>317</v>
      </c>
      <c r="C2" s="43" t="s">
        <v>314</v>
      </c>
      <c r="D2" s="14"/>
      <c r="F2" t="s">
        <v>348</v>
      </c>
    </row>
    <row r="3" spans="1:17">
      <c r="A3" s="17"/>
      <c r="B3" t="s">
        <v>347</v>
      </c>
      <c r="C3" s="43" t="s">
        <v>315</v>
      </c>
      <c r="D3" s="33"/>
    </row>
    <row r="4" spans="1:17">
      <c r="A4" s="36"/>
      <c r="B4" t="s">
        <v>340</v>
      </c>
      <c r="C4" s="43" t="s">
        <v>312</v>
      </c>
      <c r="D4" s="38"/>
    </row>
    <row r="5" spans="1:17">
      <c r="A5" s="29"/>
      <c r="B5" t="s">
        <v>313</v>
      </c>
      <c r="C5" s="43" t="s">
        <v>332</v>
      </c>
      <c r="D5" s="44"/>
    </row>
    <row r="6" spans="1:17">
      <c r="A6" s="53"/>
      <c r="B6" t="s">
        <v>346</v>
      </c>
    </row>
    <row r="7" spans="1:17">
      <c r="A7" s="7" t="s">
        <v>137</v>
      </c>
    </row>
    <row r="8" spans="1:17">
      <c r="A8" s="18" t="s">
        <v>35</v>
      </c>
      <c r="B8" s="18" t="s">
        <v>99</v>
      </c>
      <c r="C8" s="18" t="s">
        <v>100</v>
      </c>
      <c r="D8" s="18"/>
      <c r="E8" s="18" t="s">
        <v>101</v>
      </c>
      <c r="F8" s="18" t="s">
        <v>102</v>
      </c>
      <c r="G8" s="18" t="s">
        <v>103</v>
      </c>
      <c r="H8" s="18" t="s">
        <v>104</v>
      </c>
      <c r="I8" s="18" t="s">
        <v>35</v>
      </c>
      <c r="J8" s="18" t="s">
        <v>102</v>
      </c>
      <c r="K8" s="18" t="s">
        <v>105</v>
      </c>
      <c r="L8" s="18" t="s">
        <v>35</v>
      </c>
      <c r="M8" s="26" t="s">
        <v>102</v>
      </c>
      <c r="N8" s="26" t="s">
        <v>297</v>
      </c>
      <c r="O8" s="26" t="s">
        <v>35</v>
      </c>
      <c r="P8" s="26" t="s">
        <v>102</v>
      </c>
      <c r="Q8" s="26" t="s">
        <v>298</v>
      </c>
    </row>
    <row r="9" spans="1:17">
      <c r="A9" s="8" t="s">
        <v>44</v>
      </c>
      <c r="B9" s="8" t="s">
        <v>106</v>
      </c>
      <c r="C9" s="9" t="s">
        <v>107</v>
      </c>
      <c r="D9" s="9" t="s">
        <v>108</v>
      </c>
      <c r="E9" s="8">
        <v>6</v>
      </c>
      <c r="F9" s="8">
        <v>48</v>
      </c>
      <c r="G9" s="10" t="s">
        <v>109</v>
      </c>
      <c r="H9" s="10" t="s">
        <v>43</v>
      </c>
      <c r="I9" s="10" t="s">
        <v>44</v>
      </c>
      <c r="J9" s="10">
        <v>48</v>
      </c>
    </row>
    <row r="10" spans="1:17">
      <c r="A10" s="8" t="s">
        <v>45</v>
      </c>
      <c r="B10" s="8" t="s">
        <v>110</v>
      </c>
      <c r="C10" s="8" t="s">
        <v>107</v>
      </c>
      <c r="D10" s="8" t="s">
        <v>108</v>
      </c>
      <c r="E10" s="8">
        <v>6</v>
      </c>
      <c r="F10" s="8">
        <v>60</v>
      </c>
      <c r="G10" s="8" t="s">
        <v>111</v>
      </c>
      <c r="H10" s="10" t="s">
        <v>263</v>
      </c>
      <c r="I10" s="10" t="s">
        <v>45</v>
      </c>
      <c r="J10" s="8">
        <v>60</v>
      </c>
    </row>
    <row r="11" spans="1:17">
      <c r="A11" s="8" t="s">
        <v>45</v>
      </c>
      <c r="B11" s="10" t="s">
        <v>112</v>
      </c>
      <c r="C11" s="10" t="s">
        <v>107</v>
      </c>
      <c r="D11" s="8" t="s">
        <v>108</v>
      </c>
      <c r="E11" s="8">
        <v>6</v>
      </c>
      <c r="F11" s="8">
        <v>60</v>
      </c>
      <c r="G11" s="8" t="s">
        <v>109</v>
      </c>
      <c r="H11" s="10" t="s">
        <v>18</v>
      </c>
      <c r="I11" s="10" t="s">
        <v>45</v>
      </c>
      <c r="J11" s="8">
        <v>60</v>
      </c>
    </row>
    <row r="12" spans="1:17">
      <c r="A12" s="8" t="s">
        <v>45</v>
      </c>
      <c r="B12" s="10" t="s">
        <v>113</v>
      </c>
      <c r="C12" s="10" t="s">
        <v>107</v>
      </c>
      <c r="D12" s="8" t="s">
        <v>108</v>
      </c>
      <c r="E12" s="8">
        <v>9</v>
      </c>
      <c r="F12" s="8">
        <v>63</v>
      </c>
      <c r="G12" s="8" t="s">
        <v>111</v>
      </c>
      <c r="H12" s="10" t="s">
        <v>11</v>
      </c>
      <c r="I12" s="10" t="s">
        <v>45</v>
      </c>
      <c r="J12" s="8">
        <v>63</v>
      </c>
    </row>
    <row r="13" spans="1:17">
      <c r="A13" s="8" t="s">
        <v>45</v>
      </c>
      <c r="B13" s="10" t="s">
        <v>114</v>
      </c>
      <c r="C13" s="10" t="s">
        <v>107</v>
      </c>
      <c r="D13" s="8" t="s">
        <v>115</v>
      </c>
      <c r="E13" s="8">
        <v>9</v>
      </c>
      <c r="F13" s="8">
        <v>63</v>
      </c>
      <c r="G13" s="10" t="s">
        <v>111</v>
      </c>
      <c r="H13" s="10" t="s">
        <v>14</v>
      </c>
      <c r="I13" s="10" t="s">
        <v>45</v>
      </c>
      <c r="J13" s="8">
        <v>63</v>
      </c>
    </row>
    <row r="14" spans="1:17">
      <c r="A14" s="8" t="s">
        <v>40</v>
      </c>
      <c r="B14" s="8" t="s">
        <v>116</v>
      </c>
      <c r="C14" s="8" t="s">
        <v>107</v>
      </c>
      <c r="D14" s="8" t="s">
        <v>108</v>
      </c>
      <c r="E14" s="8">
        <v>15</v>
      </c>
      <c r="F14" s="8">
        <v>120</v>
      </c>
      <c r="G14" s="10" t="s">
        <v>117</v>
      </c>
      <c r="H14" s="10" t="s">
        <v>7</v>
      </c>
      <c r="I14" s="10" t="s">
        <v>40</v>
      </c>
      <c r="J14" s="8">
        <v>60</v>
      </c>
      <c r="K14" t="s">
        <v>13</v>
      </c>
      <c r="L14" t="s">
        <v>40</v>
      </c>
      <c r="M14">
        <v>60</v>
      </c>
    </row>
    <row r="15" spans="1:17">
      <c r="A15" s="10" t="s">
        <v>40</v>
      </c>
      <c r="B15" s="8" t="s">
        <v>118</v>
      </c>
      <c r="C15" s="8" t="s">
        <v>107</v>
      </c>
      <c r="D15" s="8" t="s">
        <v>108</v>
      </c>
      <c r="E15" s="8">
        <v>6</v>
      </c>
      <c r="F15" s="8">
        <v>60</v>
      </c>
      <c r="G15" s="10" t="s">
        <v>111</v>
      </c>
      <c r="H15" s="10" t="s">
        <v>19</v>
      </c>
      <c r="I15" s="10" t="s">
        <v>40</v>
      </c>
      <c r="J15" s="10">
        <v>60</v>
      </c>
    </row>
    <row r="16" spans="1:17">
      <c r="A16" s="8" t="s">
        <v>40</v>
      </c>
      <c r="B16" s="8" t="s">
        <v>119</v>
      </c>
      <c r="C16" s="8" t="s">
        <v>107</v>
      </c>
      <c r="D16" s="8" t="s">
        <v>108</v>
      </c>
      <c r="E16" s="8">
        <v>12</v>
      </c>
      <c r="F16" s="8">
        <v>120</v>
      </c>
      <c r="G16" s="8" t="s">
        <v>117</v>
      </c>
      <c r="H16" s="10" t="s">
        <v>25</v>
      </c>
      <c r="I16" s="10" t="s">
        <v>40</v>
      </c>
      <c r="J16" s="8">
        <v>60</v>
      </c>
      <c r="K16" s="10" t="s">
        <v>9</v>
      </c>
      <c r="L16" s="10" t="s">
        <v>40</v>
      </c>
      <c r="M16">
        <v>60</v>
      </c>
    </row>
    <row r="17" spans="1:16">
      <c r="A17" s="10" t="s">
        <v>40</v>
      </c>
      <c r="B17" s="8" t="s">
        <v>120</v>
      </c>
      <c r="C17" s="8" t="s">
        <v>107</v>
      </c>
      <c r="D17" s="8" t="s">
        <v>115</v>
      </c>
      <c r="E17" s="8">
        <v>9</v>
      </c>
      <c r="F17" s="8">
        <v>63</v>
      </c>
      <c r="G17" s="40"/>
      <c r="H17" s="10" t="s">
        <v>2</v>
      </c>
      <c r="I17" s="10" t="s">
        <v>40</v>
      </c>
      <c r="J17" s="8">
        <v>63</v>
      </c>
    </row>
    <row r="18" spans="1:16">
      <c r="A18" s="8" t="s">
        <v>41</v>
      </c>
      <c r="B18" s="10" t="s">
        <v>121</v>
      </c>
      <c r="C18" s="10" t="s">
        <v>107</v>
      </c>
      <c r="D18" s="10" t="s">
        <v>108</v>
      </c>
      <c r="E18" s="10">
        <v>12</v>
      </c>
      <c r="F18" s="10">
        <v>120</v>
      </c>
      <c r="G18" s="10" t="s">
        <v>117</v>
      </c>
      <c r="H18" s="10" t="s">
        <v>10</v>
      </c>
      <c r="I18" s="10" t="s">
        <v>41</v>
      </c>
      <c r="J18" s="8">
        <v>60</v>
      </c>
      <c r="K18" s="10" t="s">
        <v>5</v>
      </c>
      <c r="L18" s="10" t="s">
        <v>41</v>
      </c>
      <c r="M18">
        <v>60</v>
      </c>
    </row>
    <row r="19" spans="1:16">
      <c r="A19" s="8" t="s">
        <v>41</v>
      </c>
      <c r="B19" s="10" t="s">
        <v>122</v>
      </c>
      <c r="C19" s="10" t="s">
        <v>107</v>
      </c>
      <c r="D19" s="10" t="s">
        <v>108</v>
      </c>
      <c r="E19" s="10">
        <v>6</v>
      </c>
      <c r="F19" s="10">
        <v>60</v>
      </c>
      <c r="G19" s="10" t="s">
        <v>111</v>
      </c>
      <c r="H19" s="10" t="s">
        <v>6</v>
      </c>
      <c r="I19" s="10" t="s">
        <v>41</v>
      </c>
      <c r="J19" s="10">
        <v>60</v>
      </c>
    </row>
    <row r="20" spans="1:16">
      <c r="A20" s="8" t="s">
        <v>41</v>
      </c>
      <c r="B20" s="9" t="s">
        <v>123</v>
      </c>
      <c r="C20" s="9" t="s">
        <v>107</v>
      </c>
      <c r="D20" s="9" t="s">
        <v>108</v>
      </c>
      <c r="E20" s="8">
        <v>15</v>
      </c>
      <c r="F20" s="8">
        <v>120</v>
      </c>
      <c r="G20" s="10" t="s">
        <v>117</v>
      </c>
      <c r="H20" s="10" t="s">
        <v>21</v>
      </c>
      <c r="I20" s="10" t="s">
        <v>41</v>
      </c>
      <c r="J20" s="8">
        <v>60</v>
      </c>
      <c r="K20" s="10" t="s">
        <v>5</v>
      </c>
      <c r="L20" s="10" t="s">
        <v>41</v>
      </c>
      <c r="M20">
        <v>60</v>
      </c>
    </row>
    <row r="21" spans="1:16">
      <c r="A21" s="8" t="s">
        <v>41</v>
      </c>
      <c r="B21" s="9" t="s">
        <v>124</v>
      </c>
      <c r="C21" s="9" t="s">
        <v>107</v>
      </c>
      <c r="D21" s="9" t="s">
        <v>115</v>
      </c>
      <c r="E21" s="8">
        <v>9</v>
      </c>
      <c r="F21" s="8">
        <v>63</v>
      </c>
      <c r="G21" s="10" t="s">
        <v>109</v>
      </c>
      <c r="H21" s="10" t="s">
        <v>10</v>
      </c>
      <c r="I21" s="10" t="s">
        <v>41</v>
      </c>
      <c r="J21" s="8">
        <v>63</v>
      </c>
    </row>
    <row r="22" spans="1:16">
      <c r="A22" s="8" t="s">
        <v>48</v>
      </c>
      <c r="B22" s="9" t="s">
        <v>125</v>
      </c>
      <c r="C22" s="9" t="s">
        <v>107</v>
      </c>
      <c r="D22" s="9" t="s">
        <v>108</v>
      </c>
      <c r="E22" s="8">
        <v>6</v>
      </c>
      <c r="F22" s="8">
        <v>60</v>
      </c>
      <c r="G22" s="10" t="s">
        <v>109</v>
      </c>
      <c r="H22" s="10" t="s">
        <v>26</v>
      </c>
      <c r="I22" s="10" t="s">
        <v>48</v>
      </c>
      <c r="J22" s="8">
        <v>60</v>
      </c>
    </row>
    <row r="23" spans="1:16">
      <c r="A23" s="8" t="s">
        <v>48</v>
      </c>
      <c r="B23" s="9" t="s">
        <v>126</v>
      </c>
      <c r="C23" s="9" t="s">
        <v>107</v>
      </c>
      <c r="D23" s="9" t="s">
        <v>108</v>
      </c>
      <c r="E23" s="8">
        <v>6</v>
      </c>
      <c r="F23" s="8">
        <v>60</v>
      </c>
      <c r="G23" s="10" t="s">
        <v>111</v>
      </c>
      <c r="H23" s="10" t="s">
        <v>49</v>
      </c>
      <c r="I23" s="10" t="s">
        <v>48</v>
      </c>
      <c r="J23" s="10">
        <v>60</v>
      </c>
    </row>
    <row r="24" spans="1:16">
      <c r="A24" s="8" t="s">
        <v>48</v>
      </c>
      <c r="B24" s="9" t="s">
        <v>136</v>
      </c>
      <c r="C24" s="9" t="s">
        <v>107</v>
      </c>
      <c r="D24" s="9" t="s">
        <v>108</v>
      </c>
      <c r="E24" s="10">
        <v>9</v>
      </c>
      <c r="F24" s="10">
        <v>63</v>
      </c>
      <c r="G24" s="40"/>
      <c r="H24" s="10" t="s">
        <v>83</v>
      </c>
      <c r="I24" s="10" t="s">
        <v>48</v>
      </c>
      <c r="J24" s="10">
        <v>63</v>
      </c>
    </row>
    <row r="25" spans="1:16">
      <c r="A25" s="8" t="s">
        <v>47</v>
      </c>
      <c r="B25" s="9" t="s">
        <v>127</v>
      </c>
      <c r="C25" s="9" t="s">
        <v>107</v>
      </c>
      <c r="D25" s="9" t="s">
        <v>115</v>
      </c>
      <c r="E25" s="8">
        <v>9</v>
      </c>
      <c r="F25" s="8">
        <v>63</v>
      </c>
      <c r="G25" s="10" t="s">
        <v>111</v>
      </c>
      <c r="H25" s="20" t="s">
        <v>62</v>
      </c>
      <c r="I25" s="10" t="s">
        <v>47</v>
      </c>
      <c r="J25" s="11">
        <v>33</v>
      </c>
      <c r="K25" s="20" t="s">
        <v>72</v>
      </c>
      <c r="L25" s="10" t="s">
        <v>47</v>
      </c>
      <c r="M25">
        <v>30</v>
      </c>
    </row>
    <row r="26" spans="1:16">
      <c r="A26" s="10" t="s">
        <v>47</v>
      </c>
      <c r="B26" s="9" t="s">
        <v>128</v>
      </c>
      <c r="C26" s="9" t="s">
        <v>107</v>
      </c>
      <c r="D26" s="9" t="s">
        <v>108</v>
      </c>
      <c r="E26" s="8">
        <v>6</v>
      </c>
      <c r="F26" s="8">
        <v>60</v>
      </c>
      <c r="G26" s="10" t="s">
        <v>111</v>
      </c>
      <c r="H26" s="10" t="s">
        <v>23</v>
      </c>
      <c r="I26" s="10" t="s">
        <v>47</v>
      </c>
      <c r="J26" s="9">
        <v>60</v>
      </c>
    </row>
    <row r="27" spans="1:16">
      <c r="A27" s="8" t="s">
        <v>42</v>
      </c>
      <c r="B27" s="8" t="s">
        <v>129</v>
      </c>
      <c r="C27" s="8" t="s">
        <v>107</v>
      </c>
      <c r="D27" s="8" t="s">
        <v>108</v>
      </c>
      <c r="E27" s="8">
        <v>9</v>
      </c>
      <c r="F27" s="10">
        <v>81</v>
      </c>
      <c r="G27" s="10" t="s">
        <v>111</v>
      </c>
      <c r="H27" s="10" t="s">
        <v>8</v>
      </c>
      <c r="I27" s="10" t="s">
        <v>42</v>
      </c>
      <c r="J27" s="8">
        <v>30</v>
      </c>
      <c r="K27" s="10" t="s">
        <v>22</v>
      </c>
      <c r="L27" s="10" t="s">
        <v>42</v>
      </c>
      <c r="M27">
        <v>30</v>
      </c>
      <c r="N27" s="49" t="s">
        <v>245</v>
      </c>
      <c r="O27" t="s">
        <v>42</v>
      </c>
      <c r="P27">
        <v>42</v>
      </c>
    </row>
    <row r="28" spans="1:16">
      <c r="A28" s="8" t="s">
        <v>42</v>
      </c>
      <c r="B28" s="9" t="s">
        <v>130</v>
      </c>
      <c r="C28" s="9" t="s">
        <v>107</v>
      </c>
      <c r="D28" s="9" t="s">
        <v>108</v>
      </c>
      <c r="E28" s="8">
        <v>6</v>
      </c>
      <c r="F28" s="8">
        <v>60</v>
      </c>
      <c r="G28" s="10" t="s">
        <v>111</v>
      </c>
      <c r="H28" s="19" t="s">
        <v>16</v>
      </c>
      <c r="I28" s="10" t="s">
        <v>42</v>
      </c>
      <c r="J28" s="8">
        <v>30</v>
      </c>
      <c r="K28" s="10" t="s">
        <v>8</v>
      </c>
      <c r="L28" s="10" t="s">
        <v>42</v>
      </c>
      <c r="M28">
        <v>30</v>
      </c>
    </row>
    <row r="29" spans="1:16">
      <c r="A29" s="8" t="s">
        <v>42</v>
      </c>
      <c r="B29" s="9" t="s">
        <v>131</v>
      </c>
      <c r="C29" s="9" t="s">
        <v>107</v>
      </c>
      <c r="D29" s="9" t="s">
        <v>115</v>
      </c>
      <c r="E29" s="8">
        <v>9</v>
      </c>
      <c r="F29" s="8">
        <v>63</v>
      </c>
      <c r="G29" s="10" t="s">
        <v>109</v>
      </c>
      <c r="H29" s="10" t="s">
        <v>8</v>
      </c>
      <c r="I29" s="10" t="s">
        <v>42</v>
      </c>
      <c r="J29" s="8">
        <v>33</v>
      </c>
      <c r="K29" s="19" t="s">
        <v>250</v>
      </c>
      <c r="L29" s="10" t="s">
        <v>42</v>
      </c>
      <c r="M29">
        <v>30</v>
      </c>
    </row>
    <row r="30" spans="1:16">
      <c r="A30" s="8" t="s">
        <v>42</v>
      </c>
      <c r="B30" s="11" t="s">
        <v>204</v>
      </c>
      <c r="C30" s="11" t="s">
        <v>107</v>
      </c>
      <c r="D30" s="11" t="s">
        <v>108</v>
      </c>
      <c r="E30" s="10">
        <v>3</v>
      </c>
      <c r="F30" s="10">
        <v>21</v>
      </c>
      <c r="G30" s="10" t="s">
        <v>111</v>
      </c>
      <c r="H30" s="10" t="s">
        <v>251</v>
      </c>
      <c r="I30" s="10" t="s">
        <v>42</v>
      </c>
      <c r="J30" s="10">
        <v>21</v>
      </c>
    </row>
    <row r="31" spans="1:16">
      <c r="A31" s="8" t="s">
        <v>42</v>
      </c>
      <c r="B31" s="11" t="s">
        <v>205</v>
      </c>
      <c r="C31" s="11" t="s">
        <v>107</v>
      </c>
      <c r="D31" s="11" t="s">
        <v>108</v>
      </c>
      <c r="E31" s="10">
        <v>3</v>
      </c>
      <c r="F31" s="10">
        <v>21</v>
      </c>
      <c r="G31" s="10" t="s">
        <v>111</v>
      </c>
      <c r="H31" s="10" t="s">
        <v>251</v>
      </c>
      <c r="I31" s="10" t="s">
        <v>42</v>
      </c>
      <c r="J31" s="10">
        <v>21</v>
      </c>
    </row>
    <row r="32" spans="1:16">
      <c r="A32" s="8" t="s">
        <v>42</v>
      </c>
      <c r="B32" s="11" t="s">
        <v>206</v>
      </c>
      <c r="C32" s="11" t="s">
        <v>107</v>
      </c>
      <c r="D32" s="11" t="s">
        <v>108</v>
      </c>
      <c r="E32" s="10">
        <v>3</v>
      </c>
      <c r="F32" s="10">
        <v>21</v>
      </c>
      <c r="G32" s="10" t="s">
        <v>111</v>
      </c>
      <c r="H32" s="10" t="s">
        <v>251</v>
      </c>
      <c r="I32" s="10" t="s">
        <v>42</v>
      </c>
      <c r="J32" s="10">
        <v>21</v>
      </c>
    </row>
    <row r="33" spans="1:16">
      <c r="A33" s="8" t="s">
        <v>42</v>
      </c>
      <c r="B33" s="11" t="s">
        <v>207</v>
      </c>
      <c r="C33" s="11" t="s">
        <v>107</v>
      </c>
      <c r="D33" s="11" t="s">
        <v>108</v>
      </c>
      <c r="E33" s="10">
        <v>3</v>
      </c>
      <c r="F33" s="10">
        <v>21</v>
      </c>
      <c r="G33" s="10" t="s">
        <v>111</v>
      </c>
      <c r="H33" s="10" t="s">
        <v>251</v>
      </c>
      <c r="I33" s="10" t="s">
        <v>42</v>
      </c>
      <c r="J33" s="10">
        <v>21</v>
      </c>
    </row>
    <row r="34" spans="1:16">
      <c r="A34" s="8" t="s">
        <v>42</v>
      </c>
      <c r="B34" s="11" t="s">
        <v>208</v>
      </c>
      <c r="C34" s="11" t="s">
        <v>107</v>
      </c>
      <c r="D34" s="11" t="s">
        <v>108</v>
      </c>
      <c r="E34" s="10">
        <v>3</v>
      </c>
      <c r="F34" s="10">
        <v>21</v>
      </c>
      <c r="G34" s="10" t="s">
        <v>111</v>
      </c>
      <c r="H34" s="10" t="s">
        <v>251</v>
      </c>
      <c r="I34" s="10" t="s">
        <v>42</v>
      </c>
      <c r="J34" s="10">
        <v>21</v>
      </c>
    </row>
    <row r="35" spans="1:16">
      <c r="A35" s="8" t="s">
        <v>42</v>
      </c>
      <c r="B35" s="11" t="s">
        <v>209</v>
      </c>
      <c r="C35" s="11" t="s">
        <v>107</v>
      </c>
      <c r="D35" s="11" t="s">
        <v>108</v>
      </c>
      <c r="E35" s="10">
        <v>3</v>
      </c>
      <c r="F35" s="10">
        <v>21</v>
      </c>
      <c r="G35" s="10" t="s">
        <v>109</v>
      </c>
      <c r="H35" s="10" t="s">
        <v>22</v>
      </c>
      <c r="I35" s="10" t="s">
        <v>42</v>
      </c>
      <c r="J35" s="10">
        <v>21</v>
      </c>
    </row>
    <row r="36" spans="1:16">
      <c r="A36" s="8" t="s">
        <v>42</v>
      </c>
      <c r="B36" s="11" t="s">
        <v>210</v>
      </c>
      <c r="C36" s="11" t="s">
        <v>107</v>
      </c>
      <c r="D36" s="11" t="s">
        <v>108</v>
      </c>
      <c r="E36" s="10">
        <v>3</v>
      </c>
      <c r="F36" s="10">
        <v>21</v>
      </c>
      <c r="G36" s="10" t="s">
        <v>109</v>
      </c>
      <c r="H36" s="10" t="s">
        <v>22</v>
      </c>
      <c r="I36" s="10" t="s">
        <v>42</v>
      </c>
      <c r="J36" s="10">
        <v>21</v>
      </c>
    </row>
    <row r="37" spans="1:16">
      <c r="A37" s="8" t="s">
        <v>42</v>
      </c>
      <c r="B37" s="11" t="s">
        <v>132</v>
      </c>
      <c r="C37" s="11" t="s">
        <v>107</v>
      </c>
      <c r="D37" s="11" t="s">
        <v>108</v>
      </c>
      <c r="E37" s="10">
        <v>6</v>
      </c>
      <c r="F37" s="11">
        <v>42</v>
      </c>
      <c r="G37" s="10" t="s">
        <v>117</v>
      </c>
      <c r="H37" s="11" t="s">
        <v>22</v>
      </c>
      <c r="I37" s="10" t="s">
        <v>42</v>
      </c>
      <c r="J37" s="10">
        <v>21</v>
      </c>
      <c r="K37" s="10" t="s">
        <v>8</v>
      </c>
      <c r="L37" s="10" t="s">
        <v>42</v>
      </c>
      <c r="M37">
        <v>21</v>
      </c>
    </row>
    <row r="38" spans="1:16">
      <c r="A38" s="8" t="s">
        <v>42</v>
      </c>
      <c r="B38" s="11" t="s">
        <v>133</v>
      </c>
      <c r="C38" s="11" t="s">
        <v>107</v>
      </c>
      <c r="D38" s="11" t="s">
        <v>108</v>
      </c>
      <c r="E38" s="10">
        <v>6</v>
      </c>
      <c r="F38" s="10">
        <v>42</v>
      </c>
      <c r="G38" s="10" t="s">
        <v>117</v>
      </c>
      <c r="H38" s="10" t="s">
        <v>8</v>
      </c>
      <c r="I38" s="10" t="s">
        <v>42</v>
      </c>
      <c r="J38" s="10">
        <v>14</v>
      </c>
      <c r="K38" s="19" t="s">
        <v>250</v>
      </c>
      <c r="L38" s="10" t="s">
        <v>42</v>
      </c>
      <c r="M38">
        <v>14</v>
      </c>
      <c r="N38" t="s">
        <v>251</v>
      </c>
      <c r="O38" t="s">
        <v>42</v>
      </c>
      <c r="P38">
        <v>14</v>
      </c>
    </row>
    <row r="39" spans="1:16">
      <c r="A39" s="8" t="s">
        <v>134</v>
      </c>
      <c r="B39" s="11" t="s">
        <v>135</v>
      </c>
      <c r="C39" s="11" t="s">
        <v>107</v>
      </c>
      <c r="D39" s="11" t="s">
        <v>108</v>
      </c>
      <c r="E39" s="10">
        <v>6</v>
      </c>
      <c r="F39" s="10">
        <v>60</v>
      </c>
      <c r="G39" s="10" t="s">
        <v>111</v>
      </c>
      <c r="H39" s="57" t="s">
        <v>341</v>
      </c>
      <c r="I39" s="10" t="s">
        <v>134</v>
      </c>
      <c r="J39" s="10">
        <v>60</v>
      </c>
    </row>
    <row r="40" spans="1:16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6">
      <c r="A41" s="8"/>
      <c r="B41" s="8"/>
      <c r="C41" s="13"/>
      <c r="D41" s="8"/>
      <c r="E41" s="8"/>
      <c r="F41" s="8"/>
      <c r="G41" s="8"/>
      <c r="H41" s="8"/>
      <c r="I41" s="8"/>
      <c r="J41" s="8"/>
      <c r="K41" s="8"/>
      <c r="L41" s="8"/>
    </row>
    <row r="42" spans="1:16">
      <c r="A42" s="2" t="s">
        <v>138</v>
      </c>
    </row>
    <row r="43" spans="1:16">
      <c r="A43" s="8"/>
      <c r="B43" s="9" t="s">
        <v>151</v>
      </c>
      <c r="C43" s="9" t="s">
        <v>152</v>
      </c>
      <c r="D43" s="9" t="s">
        <v>226</v>
      </c>
      <c r="E43" s="8">
        <v>12</v>
      </c>
      <c r="F43" s="11">
        <v>108</v>
      </c>
      <c r="G43" s="11" t="s">
        <v>117</v>
      </c>
      <c r="H43" s="11" t="s">
        <v>18</v>
      </c>
      <c r="I43" s="11" t="s">
        <v>45</v>
      </c>
      <c r="J43" s="8">
        <v>72</v>
      </c>
      <c r="K43" s="50"/>
      <c r="L43" s="50"/>
      <c r="M43" s="29">
        <v>36</v>
      </c>
    </row>
    <row r="44" spans="1:16">
      <c r="A44" s="8"/>
      <c r="B44" s="8" t="s">
        <v>182</v>
      </c>
      <c r="C44" s="8" t="s">
        <v>143</v>
      </c>
      <c r="D44" s="9" t="s">
        <v>226</v>
      </c>
      <c r="E44" s="8">
        <v>12</v>
      </c>
      <c r="F44" s="8">
        <v>96</v>
      </c>
      <c r="G44" s="10" t="s">
        <v>117</v>
      </c>
      <c r="H44" s="10" t="s">
        <v>14</v>
      </c>
      <c r="I44" s="10" t="s">
        <v>45</v>
      </c>
      <c r="J44" s="8">
        <v>60</v>
      </c>
      <c r="K44" s="10" t="s">
        <v>43</v>
      </c>
      <c r="L44" s="10" t="s">
        <v>44</v>
      </c>
      <c r="M44" s="12">
        <v>36</v>
      </c>
    </row>
    <row r="45" spans="1:16">
      <c r="A45" s="8"/>
      <c r="B45" s="10" t="s">
        <v>183</v>
      </c>
      <c r="C45" s="10" t="s">
        <v>143</v>
      </c>
      <c r="D45" s="9" t="s">
        <v>226</v>
      </c>
      <c r="E45" s="10">
        <v>12</v>
      </c>
      <c r="F45" s="10">
        <v>96</v>
      </c>
      <c r="G45" s="10" t="s">
        <v>117</v>
      </c>
      <c r="H45" s="10" t="s">
        <v>263</v>
      </c>
      <c r="I45" s="10" t="s">
        <v>45</v>
      </c>
      <c r="J45" s="10">
        <v>56</v>
      </c>
      <c r="K45" s="10" t="s">
        <v>33</v>
      </c>
      <c r="L45" s="10" t="s">
        <v>45</v>
      </c>
      <c r="M45" s="12">
        <v>40</v>
      </c>
    </row>
    <row r="46" spans="1:16">
      <c r="A46" s="8"/>
      <c r="B46" s="8" t="s">
        <v>139</v>
      </c>
      <c r="C46" s="8" t="s">
        <v>158</v>
      </c>
      <c r="D46" s="1" t="s">
        <v>226</v>
      </c>
      <c r="E46" s="8">
        <v>9</v>
      </c>
      <c r="F46" s="8">
        <v>88</v>
      </c>
      <c r="G46" s="10" t="s">
        <v>117</v>
      </c>
      <c r="H46" s="10" t="s">
        <v>15</v>
      </c>
      <c r="I46" s="10" t="s">
        <v>40</v>
      </c>
      <c r="J46" s="10">
        <v>88</v>
      </c>
      <c r="M46" s="12"/>
    </row>
    <row r="47" spans="1:16">
      <c r="A47" s="8"/>
      <c r="B47" s="9" t="s">
        <v>154</v>
      </c>
      <c r="C47" s="10" t="s">
        <v>178</v>
      </c>
      <c r="D47" s="10" t="s">
        <v>227</v>
      </c>
      <c r="E47" s="8">
        <v>6</v>
      </c>
      <c r="F47" s="8">
        <v>54</v>
      </c>
      <c r="G47" s="10" t="s">
        <v>111</v>
      </c>
      <c r="H47" s="10" t="s">
        <v>27</v>
      </c>
      <c r="I47" s="10" t="s">
        <v>40</v>
      </c>
      <c r="J47" s="10">
        <v>54</v>
      </c>
    </row>
    <row r="48" spans="1:16">
      <c r="A48" s="8"/>
      <c r="B48" s="8" t="s">
        <v>144</v>
      </c>
      <c r="C48" s="8" t="s">
        <v>145</v>
      </c>
      <c r="D48" s="9" t="s">
        <v>226</v>
      </c>
      <c r="E48" s="8">
        <v>9</v>
      </c>
      <c r="F48" s="8">
        <v>72</v>
      </c>
      <c r="G48" s="10" t="s">
        <v>111</v>
      </c>
      <c r="H48" s="10" t="s">
        <v>13</v>
      </c>
      <c r="I48" s="10" t="s">
        <v>40</v>
      </c>
      <c r="J48" s="8">
        <v>42</v>
      </c>
      <c r="K48" t="s">
        <v>27</v>
      </c>
      <c r="L48" s="10" t="s">
        <v>40</v>
      </c>
      <c r="M48">
        <v>30</v>
      </c>
    </row>
    <row r="49" spans="1:13">
      <c r="A49" s="8"/>
      <c r="B49" s="10" t="s">
        <v>119</v>
      </c>
      <c r="C49" s="10" t="s">
        <v>145</v>
      </c>
      <c r="D49" s="9" t="s">
        <v>226</v>
      </c>
      <c r="E49" s="10">
        <v>6</v>
      </c>
      <c r="F49" s="10">
        <v>40</v>
      </c>
      <c r="G49" s="10" t="s">
        <v>109</v>
      </c>
      <c r="H49" s="10" t="s">
        <v>7</v>
      </c>
      <c r="I49" s="10" t="s">
        <v>40</v>
      </c>
      <c r="J49" s="10">
        <v>25</v>
      </c>
      <c r="K49" t="s">
        <v>9</v>
      </c>
      <c r="L49" s="10" t="s">
        <v>40</v>
      </c>
      <c r="M49">
        <v>15</v>
      </c>
    </row>
    <row r="50" spans="1:13">
      <c r="A50" s="8"/>
      <c r="B50" s="9" t="s">
        <v>146</v>
      </c>
      <c r="C50" s="9" t="s">
        <v>143</v>
      </c>
      <c r="D50" s="9" t="s">
        <v>226</v>
      </c>
      <c r="E50" s="8">
        <v>9</v>
      </c>
      <c r="F50" s="8">
        <v>72</v>
      </c>
      <c r="G50" s="10" t="s">
        <v>117</v>
      </c>
      <c r="H50" s="10" t="s">
        <v>4</v>
      </c>
      <c r="I50" s="10" t="s">
        <v>40</v>
      </c>
      <c r="J50" s="10">
        <v>36</v>
      </c>
      <c r="K50" s="10" t="s">
        <v>33</v>
      </c>
      <c r="L50" s="10" t="s">
        <v>45</v>
      </c>
      <c r="M50">
        <v>36</v>
      </c>
    </row>
    <row r="51" spans="1:13">
      <c r="B51" s="11" t="s">
        <v>184</v>
      </c>
      <c r="C51" s="11" t="s">
        <v>162</v>
      </c>
      <c r="D51" s="10" t="s">
        <v>226</v>
      </c>
      <c r="E51" s="10">
        <v>12</v>
      </c>
      <c r="F51" s="10">
        <v>120</v>
      </c>
      <c r="G51" s="12" t="s">
        <v>117</v>
      </c>
      <c r="H51" t="s">
        <v>86</v>
      </c>
      <c r="I51" t="s">
        <v>40</v>
      </c>
      <c r="J51">
        <v>120</v>
      </c>
    </row>
    <row r="52" spans="1:13">
      <c r="B52" s="11" t="s">
        <v>141</v>
      </c>
      <c r="C52" s="10" t="s">
        <v>167</v>
      </c>
      <c r="D52" s="10" t="s">
        <v>226</v>
      </c>
      <c r="E52" s="10">
        <v>6</v>
      </c>
      <c r="F52" s="10">
        <v>60</v>
      </c>
      <c r="G52" s="12" t="s">
        <v>111</v>
      </c>
      <c r="H52" s="17" t="s">
        <v>95</v>
      </c>
      <c r="I52" t="s">
        <v>40</v>
      </c>
      <c r="J52">
        <v>60</v>
      </c>
    </row>
    <row r="53" spans="1:13">
      <c r="B53" s="11" t="s">
        <v>184</v>
      </c>
      <c r="C53" s="10" t="s">
        <v>169</v>
      </c>
      <c r="D53" s="10" t="s">
        <v>226</v>
      </c>
      <c r="E53" s="10">
        <v>12</v>
      </c>
      <c r="F53" s="10">
        <v>120</v>
      </c>
      <c r="G53" s="12" t="s">
        <v>117</v>
      </c>
      <c r="H53" t="s">
        <v>96</v>
      </c>
      <c r="I53" t="s">
        <v>40</v>
      </c>
      <c r="J53">
        <v>120</v>
      </c>
    </row>
    <row r="54" spans="1:13">
      <c r="B54" s="11" t="s">
        <v>174</v>
      </c>
      <c r="C54" s="11" t="s">
        <v>170</v>
      </c>
      <c r="D54" s="10" t="s">
        <v>229</v>
      </c>
      <c r="E54" s="10">
        <v>6</v>
      </c>
      <c r="F54" s="10">
        <v>80</v>
      </c>
      <c r="G54" s="41"/>
      <c r="H54" t="s">
        <v>84</v>
      </c>
      <c r="I54" t="s">
        <v>40</v>
      </c>
      <c r="J54">
        <v>80</v>
      </c>
    </row>
    <row r="55" spans="1:13">
      <c r="B55" s="11" t="s">
        <v>141</v>
      </c>
      <c r="C55" s="10" t="s">
        <v>185</v>
      </c>
      <c r="D55" s="10" t="s">
        <v>226</v>
      </c>
      <c r="E55" s="10">
        <v>6</v>
      </c>
      <c r="F55" s="10">
        <v>60</v>
      </c>
      <c r="G55" s="12" t="s">
        <v>111</v>
      </c>
      <c r="H55" s="17" t="s">
        <v>85</v>
      </c>
      <c r="I55" t="s">
        <v>40</v>
      </c>
      <c r="J55">
        <v>60</v>
      </c>
    </row>
    <row r="56" spans="1:13">
      <c r="A56" s="8"/>
      <c r="B56" s="9" t="s">
        <v>157</v>
      </c>
      <c r="C56" s="9" t="s">
        <v>156</v>
      </c>
      <c r="D56" s="1" t="s">
        <v>226</v>
      </c>
      <c r="E56" s="8">
        <v>9</v>
      </c>
      <c r="F56" s="8">
        <v>88</v>
      </c>
      <c r="G56" s="10" t="s">
        <v>117</v>
      </c>
      <c r="H56" s="10" t="s">
        <v>4</v>
      </c>
      <c r="I56" s="10" t="s">
        <v>40</v>
      </c>
      <c r="J56" s="8">
        <v>45</v>
      </c>
      <c r="K56" t="s">
        <v>9</v>
      </c>
      <c r="L56" s="10" t="s">
        <v>40</v>
      </c>
      <c r="M56">
        <v>43</v>
      </c>
    </row>
    <row r="57" spans="1:13">
      <c r="A57" s="8"/>
      <c r="B57" s="9" t="s">
        <v>139</v>
      </c>
      <c r="C57" s="9" t="s">
        <v>159</v>
      </c>
      <c r="D57" s="1" t="s">
        <v>226</v>
      </c>
      <c r="E57" s="8">
        <v>9</v>
      </c>
      <c r="F57" s="8">
        <v>90</v>
      </c>
      <c r="G57" s="10" t="s">
        <v>117</v>
      </c>
      <c r="H57" s="10" t="s">
        <v>20</v>
      </c>
      <c r="I57" s="10" t="s">
        <v>40</v>
      </c>
      <c r="J57" s="10">
        <v>90</v>
      </c>
      <c r="M57" s="12"/>
    </row>
    <row r="58" spans="1:13">
      <c r="A58" s="8"/>
      <c r="B58" s="8" t="s">
        <v>139</v>
      </c>
      <c r="C58" s="8" t="s">
        <v>140</v>
      </c>
      <c r="D58" s="9" t="s">
        <v>226</v>
      </c>
      <c r="E58" s="8">
        <v>9</v>
      </c>
      <c r="F58" s="8">
        <v>72</v>
      </c>
      <c r="G58" s="10" t="s">
        <v>111</v>
      </c>
      <c r="H58" s="10" t="s">
        <v>24</v>
      </c>
      <c r="I58" s="8" t="s">
        <v>46</v>
      </c>
      <c r="J58" s="8">
        <v>48</v>
      </c>
      <c r="K58" s="10" t="s">
        <v>34</v>
      </c>
      <c r="L58" s="10" t="s">
        <v>46</v>
      </c>
      <c r="M58" s="12">
        <v>24</v>
      </c>
    </row>
    <row r="59" spans="1:13">
      <c r="B59" s="11" t="s">
        <v>139</v>
      </c>
      <c r="C59" s="10" t="s">
        <v>179</v>
      </c>
      <c r="D59" s="10" t="s">
        <v>172</v>
      </c>
      <c r="E59" s="10">
        <v>6</v>
      </c>
      <c r="F59" s="10">
        <v>52</v>
      </c>
      <c r="G59" s="41"/>
      <c r="H59" t="s">
        <v>64</v>
      </c>
      <c r="I59" t="s">
        <v>41</v>
      </c>
      <c r="J59">
        <v>52</v>
      </c>
    </row>
    <row r="60" spans="1:13">
      <c r="A60" s="11"/>
      <c r="B60" s="11" t="s">
        <v>228</v>
      </c>
      <c r="C60" s="11" t="s">
        <v>65</v>
      </c>
      <c r="D60" s="11" t="s">
        <v>229</v>
      </c>
      <c r="E60" s="11">
        <v>6</v>
      </c>
      <c r="F60" s="11">
        <v>52</v>
      </c>
      <c r="G60" s="41"/>
      <c r="H60" t="s">
        <v>64</v>
      </c>
      <c r="I60" t="s">
        <v>41</v>
      </c>
      <c r="J60">
        <v>52</v>
      </c>
    </row>
    <row r="61" spans="1:13">
      <c r="A61" s="8"/>
      <c r="B61" s="9" t="s">
        <v>148</v>
      </c>
      <c r="C61" s="9" t="s">
        <v>145</v>
      </c>
      <c r="D61" s="9" t="s">
        <v>226</v>
      </c>
      <c r="E61" s="8">
        <v>9</v>
      </c>
      <c r="F61" s="8">
        <v>72</v>
      </c>
      <c r="G61" s="10" t="s">
        <v>111</v>
      </c>
      <c r="H61" s="10" t="s">
        <v>30</v>
      </c>
      <c r="I61" s="10" t="s">
        <v>41</v>
      </c>
      <c r="J61" s="8">
        <v>72</v>
      </c>
    </row>
    <row r="62" spans="1:13">
      <c r="A62" s="8"/>
      <c r="B62" s="9" t="s">
        <v>149</v>
      </c>
      <c r="C62" s="9" t="s">
        <v>145</v>
      </c>
      <c r="D62" s="9" t="s">
        <v>226</v>
      </c>
      <c r="E62" s="8">
        <v>6</v>
      </c>
      <c r="F62" s="8">
        <v>48</v>
      </c>
      <c r="G62" s="10" t="s">
        <v>109</v>
      </c>
      <c r="H62" s="10" t="s">
        <v>30</v>
      </c>
      <c r="I62" s="10" t="s">
        <v>41</v>
      </c>
      <c r="J62" s="8">
        <v>48</v>
      </c>
      <c r="M62" s="12"/>
    </row>
    <row r="63" spans="1:13">
      <c r="A63" s="8" t="s">
        <v>41</v>
      </c>
      <c r="B63" s="9" t="s">
        <v>150</v>
      </c>
      <c r="C63" s="9" t="s">
        <v>145</v>
      </c>
      <c r="D63" s="9" t="s">
        <v>227</v>
      </c>
      <c r="E63" s="8">
        <v>6</v>
      </c>
      <c r="F63" s="8">
        <v>48</v>
      </c>
      <c r="G63" s="10" t="s">
        <v>111</v>
      </c>
      <c r="H63" s="10" t="s">
        <v>17</v>
      </c>
      <c r="I63" s="10" t="s">
        <v>41</v>
      </c>
      <c r="J63" s="10">
        <v>48</v>
      </c>
    </row>
    <row r="64" spans="1:13">
      <c r="B64" s="11" t="s">
        <v>161</v>
      </c>
      <c r="C64" s="11" t="s">
        <v>162</v>
      </c>
      <c r="D64" s="1" t="s">
        <v>226</v>
      </c>
      <c r="E64" s="10">
        <v>12</v>
      </c>
      <c r="F64" s="10">
        <v>120</v>
      </c>
      <c r="G64" s="11" t="s">
        <v>117</v>
      </c>
      <c r="H64" s="11" t="s">
        <v>97</v>
      </c>
      <c r="I64" s="11" t="s">
        <v>41</v>
      </c>
      <c r="J64" s="10">
        <v>120</v>
      </c>
    </row>
    <row r="65" spans="1:13" ht="27">
      <c r="A65" t="s">
        <v>41</v>
      </c>
      <c r="B65" s="15" t="s">
        <v>186</v>
      </c>
      <c r="C65" s="10" t="s">
        <v>230</v>
      </c>
      <c r="D65" s="10" t="s">
        <v>227</v>
      </c>
      <c r="E65" s="10">
        <v>12</v>
      </c>
      <c r="F65" s="10">
        <v>120</v>
      </c>
      <c r="G65" s="10" t="s">
        <v>117</v>
      </c>
      <c r="H65" s="10" t="s">
        <v>94</v>
      </c>
      <c r="I65" s="10" t="s">
        <v>41</v>
      </c>
      <c r="J65">
        <v>120</v>
      </c>
    </row>
    <row r="66" spans="1:13">
      <c r="A66" t="s">
        <v>41</v>
      </c>
      <c r="B66" s="11" t="s">
        <v>232</v>
      </c>
      <c r="C66" s="11" t="s">
        <v>167</v>
      </c>
      <c r="D66" s="10" t="s">
        <v>227</v>
      </c>
      <c r="E66" s="10">
        <v>6</v>
      </c>
      <c r="F66" s="10">
        <v>60</v>
      </c>
      <c r="G66" s="10" t="s">
        <v>109</v>
      </c>
      <c r="H66" s="10" t="s">
        <v>68</v>
      </c>
      <c r="I66" s="10" t="s">
        <v>41</v>
      </c>
      <c r="J66">
        <v>40</v>
      </c>
      <c r="K66" s="17" t="s">
        <v>59</v>
      </c>
      <c r="L66" t="s">
        <v>41</v>
      </c>
      <c r="M66">
        <v>20</v>
      </c>
    </row>
    <row r="67" spans="1:13">
      <c r="B67" s="11" t="s">
        <v>161</v>
      </c>
      <c r="C67" s="10" t="s">
        <v>167</v>
      </c>
      <c r="D67" s="10" t="s">
        <v>226</v>
      </c>
      <c r="E67" s="10">
        <v>12</v>
      </c>
      <c r="F67" s="10">
        <v>120</v>
      </c>
      <c r="G67" s="10" t="s">
        <v>111</v>
      </c>
      <c r="H67" s="10" t="s">
        <v>90</v>
      </c>
      <c r="I67" s="10" t="s">
        <v>41</v>
      </c>
      <c r="J67">
        <v>120</v>
      </c>
    </row>
    <row r="68" spans="1:13">
      <c r="B68" s="11" t="s">
        <v>161</v>
      </c>
      <c r="C68" s="10" t="s">
        <v>169</v>
      </c>
      <c r="D68" s="10" t="s">
        <v>226</v>
      </c>
      <c r="E68" s="10">
        <v>12</v>
      </c>
      <c r="F68" s="10">
        <v>120</v>
      </c>
      <c r="G68" s="10" t="s">
        <v>117</v>
      </c>
      <c r="H68" s="10" t="s">
        <v>82</v>
      </c>
      <c r="I68" s="10" t="s">
        <v>41</v>
      </c>
      <c r="J68">
        <v>120</v>
      </c>
    </row>
    <row r="69" spans="1:13">
      <c r="A69" t="s">
        <v>41</v>
      </c>
      <c r="B69" s="11" t="s">
        <v>171</v>
      </c>
      <c r="C69" s="11" t="s">
        <v>169</v>
      </c>
      <c r="D69" s="10" t="s">
        <v>227</v>
      </c>
      <c r="E69" s="24">
        <v>12</v>
      </c>
      <c r="F69" s="24">
        <v>120</v>
      </c>
      <c r="G69" s="10" t="s">
        <v>117</v>
      </c>
      <c r="H69" s="20" t="s">
        <v>87</v>
      </c>
      <c r="I69" s="10" t="s">
        <v>41</v>
      </c>
      <c r="J69">
        <v>60</v>
      </c>
      <c r="K69" s="17" t="s">
        <v>53</v>
      </c>
      <c r="L69" t="s">
        <v>41</v>
      </c>
      <c r="M69">
        <v>60</v>
      </c>
    </row>
    <row r="70" spans="1:13">
      <c r="B70" s="11" t="s">
        <v>161</v>
      </c>
      <c r="C70" s="11" t="s">
        <v>164</v>
      </c>
      <c r="D70" s="10" t="s">
        <v>226</v>
      </c>
      <c r="E70" s="10">
        <v>12</v>
      </c>
      <c r="F70" s="10">
        <v>120</v>
      </c>
      <c r="G70" s="10" t="s">
        <v>117</v>
      </c>
      <c r="H70" s="37" t="s">
        <v>3</v>
      </c>
      <c r="I70" s="37" t="s">
        <v>41</v>
      </c>
      <c r="J70" s="38">
        <v>120</v>
      </c>
    </row>
    <row r="71" spans="1:13">
      <c r="A71" t="s">
        <v>41</v>
      </c>
      <c r="B71" s="11" t="s">
        <v>161</v>
      </c>
      <c r="C71" s="10" t="s">
        <v>170</v>
      </c>
      <c r="D71" s="10" t="s">
        <v>172</v>
      </c>
      <c r="E71" s="10">
        <v>6</v>
      </c>
      <c r="F71" s="10">
        <v>80</v>
      </c>
      <c r="G71" s="12" t="s">
        <v>111</v>
      </c>
      <c r="H71" s="17" t="s">
        <v>91</v>
      </c>
      <c r="I71" t="s">
        <v>41</v>
      </c>
      <c r="J71">
        <v>80</v>
      </c>
    </row>
    <row r="72" spans="1:13" ht="27">
      <c r="A72" t="s">
        <v>41</v>
      </c>
      <c r="B72" s="15" t="s">
        <v>186</v>
      </c>
      <c r="C72" s="11" t="s">
        <v>173</v>
      </c>
      <c r="D72" s="10" t="s">
        <v>227</v>
      </c>
      <c r="E72" s="10">
        <v>12</v>
      </c>
      <c r="F72" s="10">
        <v>120</v>
      </c>
      <c r="G72" s="10" t="s">
        <v>117</v>
      </c>
      <c r="H72" s="10" t="s">
        <v>78</v>
      </c>
      <c r="I72" s="10" t="s">
        <v>41</v>
      </c>
      <c r="J72">
        <v>120</v>
      </c>
    </row>
    <row r="73" spans="1:13">
      <c r="B73" s="11" t="s">
        <v>161</v>
      </c>
      <c r="C73" s="11" t="s">
        <v>168</v>
      </c>
      <c r="D73" s="10" t="s">
        <v>226</v>
      </c>
      <c r="E73" s="10">
        <v>12</v>
      </c>
      <c r="F73" s="10">
        <v>120</v>
      </c>
      <c r="G73" s="10" t="s">
        <v>111</v>
      </c>
      <c r="H73" s="10" t="s">
        <v>21</v>
      </c>
      <c r="I73" s="10" t="s">
        <v>41</v>
      </c>
      <c r="J73">
        <v>60</v>
      </c>
      <c r="K73" s="17" t="s">
        <v>71</v>
      </c>
      <c r="L73" t="s">
        <v>41</v>
      </c>
      <c r="M73">
        <v>60</v>
      </c>
    </row>
    <row r="74" spans="1:13">
      <c r="B74" s="11" t="s">
        <v>232</v>
      </c>
      <c r="C74" s="10" t="s">
        <v>165</v>
      </c>
      <c r="D74" s="10" t="s">
        <v>226</v>
      </c>
      <c r="E74" s="10">
        <v>6</v>
      </c>
      <c r="F74" s="10">
        <v>60</v>
      </c>
      <c r="G74" s="10" t="s">
        <v>109</v>
      </c>
      <c r="H74" s="20" t="s">
        <v>89</v>
      </c>
      <c r="I74" s="10" t="s">
        <v>41</v>
      </c>
      <c r="J74">
        <v>60</v>
      </c>
    </row>
    <row r="75" spans="1:13">
      <c r="B75" s="11" t="s">
        <v>161</v>
      </c>
      <c r="C75" s="10" t="s">
        <v>185</v>
      </c>
      <c r="D75" s="10" t="s">
        <v>226</v>
      </c>
      <c r="E75" s="10">
        <v>12</v>
      </c>
      <c r="F75" s="10">
        <v>120</v>
      </c>
      <c r="G75" s="10" t="s">
        <v>111</v>
      </c>
      <c r="H75" s="10" t="s">
        <v>6</v>
      </c>
      <c r="I75" s="10" t="s">
        <v>41</v>
      </c>
      <c r="J75">
        <v>60</v>
      </c>
      <c r="K75" s="17" t="s">
        <v>73</v>
      </c>
      <c r="L75" t="s">
        <v>41</v>
      </c>
      <c r="M75">
        <v>60</v>
      </c>
    </row>
    <row r="76" spans="1:13">
      <c r="B76" s="11" t="s">
        <v>187</v>
      </c>
      <c r="C76" s="10" t="s">
        <v>166</v>
      </c>
      <c r="D76" s="10" t="s">
        <v>227</v>
      </c>
      <c r="E76" s="10">
        <v>12</v>
      </c>
      <c r="F76" s="10">
        <v>120</v>
      </c>
      <c r="G76" s="10" t="s">
        <v>109</v>
      </c>
      <c r="H76" t="s">
        <v>92</v>
      </c>
      <c r="I76" s="10" t="s">
        <v>41</v>
      </c>
      <c r="J76">
        <v>120</v>
      </c>
    </row>
    <row r="77" spans="1:13">
      <c r="B77" s="11" t="s">
        <v>161</v>
      </c>
      <c r="C77" s="11" t="s">
        <v>166</v>
      </c>
      <c r="D77" s="10" t="s">
        <v>226</v>
      </c>
      <c r="E77" s="10">
        <v>12</v>
      </c>
      <c r="F77" s="10">
        <v>120</v>
      </c>
      <c r="G77" s="10" t="s">
        <v>111</v>
      </c>
      <c r="H77" s="10" t="s">
        <v>79</v>
      </c>
      <c r="I77" s="10" t="s">
        <v>41</v>
      </c>
      <c r="J77">
        <v>120</v>
      </c>
    </row>
    <row r="78" spans="1:13">
      <c r="A78" t="s">
        <v>41</v>
      </c>
      <c r="B78" s="11" t="s">
        <v>171</v>
      </c>
      <c r="C78" s="11" t="s">
        <v>231</v>
      </c>
      <c r="D78" s="10" t="s">
        <v>227</v>
      </c>
      <c r="E78" s="10">
        <v>6</v>
      </c>
      <c r="F78" s="10">
        <v>60</v>
      </c>
      <c r="G78" s="10" t="s">
        <v>111</v>
      </c>
      <c r="H78" s="20" t="s">
        <v>60</v>
      </c>
      <c r="I78" s="10" t="s">
        <v>41</v>
      </c>
      <c r="J78">
        <v>60</v>
      </c>
    </row>
    <row r="79" spans="1:13">
      <c r="B79" s="11" t="s">
        <v>161</v>
      </c>
      <c r="C79" s="10" t="s">
        <v>163</v>
      </c>
      <c r="D79" s="10" t="s">
        <v>226</v>
      </c>
      <c r="E79" s="10">
        <v>12</v>
      </c>
      <c r="F79" s="10">
        <v>120</v>
      </c>
      <c r="G79" s="10" t="s">
        <v>117</v>
      </c>
      <c r="H79" s="10" t="s">
        <v>50</v>
      </c>
      <c r="I79" s="10" t="s">
        <v>41</v>
      </c>
      <c r="J79" s="10">
        <v>120</v>
      </c>
    </row>
    <row r="80" spans="1:13">
      <c r="B80" s="11" t="s">
        <v>139</v>
      </c>
      <c r="C80" s="11" t="s">
        <v>180</v>
      </c>
      <c r="D80" s="10" t="s">
        <v>108</v>
      </c>
      <c r="E80" s="10">
        <v>6</v>
      </c>
      <c r="F80" s="10">
        <v>64</v>
      </c>
      <c r="G80" s="10" t="s">
        <v>111</v>
      </c>
      <c r="H80" s="10" t="s">
        <v>68</v>
      </c>
      <c r="I80" s="10" t="s">
        <v>41</v>
      </c>
      <c r="J80">
        <v>64</v>
      </c>
    </row>
    <row r="81" spans="1:13">
      <c r="A81" s="8"/>
      <c r="B81" s="9" t="s">
        <v>155</v>
      </c>
      <c r="C81" s="9" t="s">
        <v>156</v>
      </c>
      <c r="D81" s="1" t="s">
        <v>226</v>
      </c>
      <c r="E81" s="8">
        <v>9</v>
      </c>
      <c r="F81" s="8">
        <v>88</v>
      </c>
      <c r="G81" s="10" t="s">
        <v>117</v>
      </c>
      <c r="H81" s="20" t="s">
        <v>54</v>
      </c>
      <c r="I81" s="10" t="s">
        <v>41</v>
      </c>
      <c r="J81" s="10">
        <v>60</v>
      </c>
      <c r="K81" s="20" t="s">
        <v>72</v>
      </c>
      <c r="L81" s="10" t="s">
        <v>47</v>
      </c>
      <c r="M81">
        <v>28</v>
      </c>
    </row>
    <row r="82" spans="1:13">
      <c r="A82" s="8" t="s">
        <v>48</v>
      </c>
      <c r="B82" s="9" t="s">
        <v>160</v>
      </c>
      <c r="C82" s="10" t="s">
        <v>143</v>
      </c>
      <c r="D82" s="10" t="s">
        <v>227</v>
      </c>
      <c r="E82" s="8">
        <v>6</v>
      </c>
      <c r="F82" s="8">
        <v>48</v>
      </c>
      <c r="G82" s="10" t="s">
        <v>111</v>
      </c>
      <c r="H82" s="20" t="s">
        <v>61</v>
      </c>
      <c r="I82" s="10" t="s">
        <v>48</v>
      </c>
      <c r="J82" s="10">
        <v>48</v>
      </c>
    </row>
    <row r="83" spans="1:13">
      <c r="A83" t="s">
        <v>48</v>
      </c>
      <c r="B83" s="11" t="s">
        <v>242</v>
      </c>
      <c r="C83" s="11" t="s">
        <v>191</v>
      </c>
      <c r="D83" t="s">
        <v>115</v>
      </c>
      <c r="E83" s="10">
        <v>6</v>
      </c>
      <c r="F83" s="10">
        <v>60</v>
      </c>
      <c r="G83" s="41"/>
      <c r="H83" t="s">
        <v>26</v>
      </c>
      <c r="I83" t="s">
        <v>48</v>
      </c>
      <c r="J83">
        <v>60</v>
      </c>
    </row>
    <row r="84" spans="1:13">
      <c r="A84" t="s">
        <v>48</v>
      </c>
      <c r="B84" s="11" t="s">
        <v>188</v>
      </c>
      <c r="C84" s="11" t="s">
        <v>190</v>
      </c>
      <c r="D84" s="10" t="s">
        <v>227</v>
      </c>
      <c r="E84" s="10">
        <v>6</v>
      </c>
      <c r="F84" s="10">
        <v>48</v>
      </c>
      <c r="G84" s="12" t="s">
        <v>111</v>
      </c>
      <c r="H84" t="s">
        <v>49</v>
      </c>
      <c r="I84" t="s">
        <v>48</v>
      </c>
      <c r="J84">
        <v>48</v>
      </c>
    </row>
    <row r="85" spans="1:13">
      <c r="A85" t="s">
        <v>48</v>
      </c>
      <c r="B85" s="11" t="s">
        <v>189</v>
      </c>
      <c r="C85" s="11" t="s">
        <v>190</v>
      </c>
      <c r="D85" t="s">
        <v>248</v>
      </c>
      <c r="E85" s="10">
        <v>6</v>
      </c>
      <c r="F85" s="10">
        <v>60</v>
      </c>
      <c r="G85" s="12" t="s">
        <v>111</v>
      </c>
      <c r="H85" t="s">
        <v>83</v>
      </c>
      <c r="I85" t="s">
        <v>48</v>
      </c>
      <c r="J85">
        <v>60</v>
      </c>
    </row>
    <row r="86" spans="1:13">
      <c r="A86" s="8"/>
      <c r="B86" s="9" t="s">
        <v>153</v>
      </c>
      <c r="C86" s="9" t="s">
        <v>142</v>
      </c>
      <c r="D86" s="9" t="s">
        <v>226</v>
      </c>
      <c r="E86" s="8">
        <v>12</v>
      </c>
      <c r="F86" s="8">
        <v>108</v>
      </c>
      <c r="G86" s="10" t="s">
        <v>111</v>
      </c>
      <c r="H86" s="10" t="s">
        <v>28</v>
      </c>
      <c r="I86" s="10" t="s">
        <v>47</v>
      </c>
      <c r="J86" s="8">
        <v>108</v>
      </c>
    </row>
    <row r="87" spans="1:13">
      <c r="A87" s="8"/>
      <c r="B87" s="9" t="s">
        <v>147</v>
      </c>
      <c r="C87" s="9" t="s">
        <v>143</v>
      </c>
      <c r="D87" s="9" t="s">
        <v>226</v>
      </c>
      <c r="E87" s="8">
        <v>9</v>
      </c>
      <c r="F87" s="8">
        <v>72</v>
      </c>
      <c r="G87" s="10" t="s">
        <v>117</v>
      </c>
      <c r="H87" s="10" t="s">
        <v>28</v>
      </c>
      <c r="I87" s="10" t="s">
        <v>47</v>
      </c>
      <c r="J87" s="10">
        <v>36</v>
      </c>
      <c r="K87" s="10" t="s">
        <v>12</v>
      </c>
      <c r="L87" s="10" t="s">
        <v>46</v>
      </c>
      <c r="M87">
        <v>36</v>
      </c>
    </row>
    <row r="88" spans="1:13">
      <c r="A88" s="11" t="s">
        <v>47</v>
      </c>
      <c r="B88" s="11" t="s">
        <v>197</v>
      </c>
      <c r="C88" s="11" t="s">
        <v>199</v>
      </c>
      <c r="D88" s="11" t="s">
        <v>227</v>
      </c>
      <c r="E88" s="10">
        <v>6</v>
      </c>
      <c r="F88" s="10">
        <v>60</v>
      </c>
      <c r="G88" s="11" t="s">
        <v>111</v>
      </c>
      <c r="H88" t="s">
        <v>98</v>
      </c>
      <c r="I88" t="s">
        <v>47</v>
      </c>
      <c r="J88">
        <v>60</v>
      </c>
    </row>
    <row r="89" spans="1:13">
      <c r="B89" s="11" t="s">
        <v>171</v>
      </c>
      <c r="C89" s="11" t="s">
        <v>170</v>
      </c>
      <c r="D89" s="10" t="s">
        <v>229</v>
      </c>
      <c r="E89" s="10">
        <v>6</v>
      </c>
      <c r="F89" s="10">
        <v>80</v>
      </c>
      <c r="G89" s="10" t="s">
        <v>111</v>
      </c>
      <c r="H89" s="10" t="s">
        <v>28</v>
      </c>
      <c r="I89" s="10" t="s">
        <v>47</v>
      </c>
      <c r="J89">
        <v>80</v>
      </c>
    </row>
    <row r="90" spans="1:13">
      <c r="A90" s="11" t="s">
        <v>47</v>
      </c>
      <c r="B90" s="11" t="s">
        <v>197</v>
      </c>
      <c r="C90" s="11" t="s">
        <v>200</v>
      </c>
      <c r="D90" s="11" t="s">
        <v>288</v>
      </c>
      <c r="E90" s="10">
        <v>6</v>
      </c>
      <c r="F90" s="10">
        <v>80</v>
      </c>
      <c r="G90" s="11" t="s">
        <v>109</v>
      </c>
      <c r="H90" t="s">
        <v>98</v>
      </c>
      <c r="I90" t="s">
        <v>47</v>
      </c>
      <c r="J90">
        <v>60</v>
      </c>
      <c r="K90" s="48" t="s">
        <v>77</v>
      </c>
      <c r="L90" s="36" t="s">
        <v>47</v>
      </c>
      <c r="M90" s="36">
        <v>20</v>
      </c>
    </row>
    <row r="91" spans="1:13">
      <c r="A91" s="11" t="s">
        <v>47</v>
      </c>
      <c r="B91" s="11" t="s">
        <v>197</v>
      </c>
      <c r="C91" s="11" t="s">
        <v>201</v>
      </c>
      <c r="D91" s="11" t="s">
        <v>227</v>
      </c>
      <c r="E91" s="10">
        <v>6</v>
      </c>
      <c r="F91" s="10">
        <v>60</v>
      </c>
      <c r="G91" s="41"/>
      <c r="H91" s="49" t="s">
        <v>77</v>
      </c>
      <c r="I91" t="s">
        <v>47</v>
      </c>
      <c r="J91">
        <v>60</v>
      </c>
    </row>
    <row r="92" spans="1:13">
      <c r="A92" s="8"/>
      <c r="B92" s="23" t="s">
        <v>141</v>
      </c>
      <c r="C92" s="23" t="s">
        <v>142</v>
      </c>
      <c r="D92" s="23" t="s">
        <v>226</v>
      </c>
      <c r="E92" s="23">
        <v>3</v>
      </c>
      <c r="F92" s="23">
        <v>24</v>
      </c>
      <c r="G92" s="23" t="s">
        <v>109</v>
      </c>
      <c r="H92" s="19" t="s">
        <v>255</v>
      </c>
      <c r="I92" s="24" t="s">
        <v>42</v>
      </c>
      <c r="J92" s="8">
        <v>24</v>
      </c>
      <c r="K92" s="8"/>
      <c r="L92" s="8"/>
    </row>
    <row r="93" spans="1:13">
      <c r="A93" s="11"/>
      <c r="B93" s="11" t="s">
        <v>253</v>
      </c>
      <c r="C93" s="11" t="s">
        <v>143</v>
      </c>
      <c r="D93" s="11" t="s">
        <v>227</v>
      </c>
      <c r="E93" s="11">
        <v>6</v>
      </c>
      <c r="F93" s="11">
        <v>48</v>
      </c>
      <c r="G93" s="11" t="s">
        <v>111</v>
      </c>
      <c r="H93" s="12" t="s">
        <v>250</v>
      </c>
      <c r="I93" t="s">
        <v>42</v>
      </c>
      <c r="J93">
        <v>48</v>
      </c>
    </row>
    <row r="94" spans="1:13">
      <c r="A94" s="11"/>
      <c r="B94" s="11" t="s">
        <v>254</v>
      </c>
      <c r="C94" s="11" t="s">
        <v>143</v>
      </c>
      <c r="D94" s="11" t="s">
        <v>227</v>
      </c>
      <c r="E94" s="11">
        <v>6</v>
      </c>
      <c r="F94" s="11">
        <v>48</v>
      </c>
      <c r="G94" s="11" t="s">
        <v>111</v>
      </c>
      <c r="H94" s="16" t="s">
        <v>255</v>
      </c>
      <c r="I94" s="11" t="s">
        <v>42</v>
      </c>
      <c r="J94">
        <v>48</v>
      </c>
    </row>
    <row r="95" spans="1:13">
      <c r="A95" s="11"/>
      <c r="B95" s="11" t="s">
        <v>202</v>
      </c>
      <c r="C95" s="11" t="s">
        <v>256</v>
      </c>
      <c r="D95" s="11" t="s">
        <v>227</v>
      </c>
      <c r="E95" s="11">
        <v>6</v>
      </c>
      <c r="F95" s="11">
        <v>48</v>
      </c>
      <c r="G95" s="11" t="s">
        <v>111</v>
      </c>
      <c r="H95" s="16" t="s">
        <v>16</v>
      </c>
      <c r="I95" s="11" t="s">
        <v>42</v>
      </c>
      <c r="J95">
        <v>48</v>
      </c>
    </row>
    <row r="96" spans="1:13">
      <c r="A96" s="11"/>
      <c r="B96" s="11" t="s">
        <v>202</v>
      </c>
      <c r="C96" s="11" t="s">
        <v>244</v>
      </c>
      <c r="D96" s="11" t="s">
        <v>226</v>
      </c>
      <c r="E96" s="11">
        <v>6</v>
      </c>
      <c r="F96" s="11">
        <v>60</v>
      </c>
      <c r="G96" s="11" t="s">
        <v>109</v>
      </c>
      <c r="H96" s="16" t="s">
        <v>16</v>
      </c>
      <c r="I96" s="11" t="s">
        <v>42</v>
      </c>
      <c r="J96">
        <v>40</v>
      </c>
      <c r="K96" s="21" t="s">
        <v>343</v>
      </c>
      <c r="L96" s="11" t="s">
        <v>42</v>
      </c>
      <c r="M96">
        <v>20</v>
      </c>
    </row>
    <row r="97" spans="1:10">
      <c r="A97" s="11" t="s">
        <v>42</v>
      </c>
      <c r="B97" s="11" t="s">
        <v>202</v>
      </c>
      <c r="C97" s="11" t="s">
        <v>247</v>
      </c>
      <c r="D97" s="11" t="s">
        <v>227</v>
      </c>
      <c r="E97" s="11">
        <v>6</v>
      </c>
      <c r="F97" s="11">
        <v>60</v>
      </c>
      <c r="G97" s="11" t="s">
        <v>111</v>
      </c>
      <c r="H97" s="17" t="s">
        <v>81</v>
      </c>
      <c r="I97" t="s">
        <v>42</v>
      </c>
      <c r="J97">
        <v>60</v>
      </c>
    </row>
    <row r="98" spans="1:10">
      <c r="A98" s="11" t="s">
        <v>42</v>
      </c>
      <c r="B98" s="11" t="s">
        <v>202</v>
      </c>
      <c r="C98" s="11" t="s">
        <v>203</v>
      </c>
      <c r="D98" s="11" t="s">
        <v>227</v>
      </c>
      <c r="E98" s="11">
        <v>6</v>
      </c>
      <c r="F98" s="11">
        <v>60</v>
      </c>
      <c r="G98" s="11" t="s">
        <v>111</v>
      </c>
      <c r="H98" t="s">
        <v>88</v>
      </c>
      <c r="I98" t="s">
        <v>42</v>
      </c>
      <c r="J98">
        <v>60</v>
      </c>
    </row>
    <row r="99" spans="1:10">
      <c r="A99" s="11" t="s">
        <v>42</v>
      </c>
      <c r="B99" s="11" t="s">
        <v>202</v>
      </c>
      <c r="C99" s="11" t="s">
        <v>285</v>
      </c>
      <c r="D99" s="11" t="s">
        <v>227</v>
      </c>
      <c r="E99" s="11">
        <v>6</v>
      </c>
      <c r="F99" s="11">
        <v>60</v>
      </c>
      <c r="G99" s="11" t="s">
        <v>111</v>
      </c>
      <c r="H99" s="12" t="s">
        <v>88</v>
      </c>
      <c r="I99" t="s">
        <v>42</v>
      </c>
      <c r="J99">
        <v>60</v>
      </c>
    </row>
    <row r="100" spans="1:10">
      <c r="A100" s="11" t="s">
        <v>42</v>
      </c>
      <c r="B100" s="11" t="s">
        <v>202</v>
      </c>
      <c r="C100" s="11" t="s">
        <v>246</v>
      </c>
      <c r="D100" s="11" t="s">
        <v>227</v>
      </c>
      <c r="E100" s="11">
        <v>6</v>
      </c>
      <c r="F100" s="11">
        <v>60</v>
      </c>
      <c r="G100" s="11" t="s">
        <v>111</v>
      </c>
      <c r="H100" s="17" t="s">
        <v>93</v>
      </c>
      <c r="I100" t="s">
        <v>42</v>
      </c>
      <c r="J100">
        <v>60</v>
      </c>
    </row>
    <row r="101" spans="1:10">
      <c r="A101" s="11" t="s">
        <v>42</v>
      </c>
      <c r="B101" s="11" t="s">
        <v>202</v>
      </c>
      <c r="C101" s="11" t="s">
        <v>282</v>
      </c>
      <c r="D101" s="11" t="s">
        <v>248</v>
      </c>
      <c r="E101" s="11">
        <v>6</v>
      </c>
      <c r="F101" s="11">
        <v>60</v>
      </c>
      <c r="G101" s="11" t="s">
        <v>111</v>
      </c>
      <c r="H101" s="21" t="s">
        <v>81</v>
      </c>
      <c r="I101" s="11" t="s">
        <v>42</v>
      </c>
      <c r="J101">
        <v>60</v>
      </c>
    </row>
    <row r="102" spans="1:10" ht="27">
      <c r="A102" s="16" t="s">
        <v>134</v>
      </c>
      <c r="B102" s="11" t="s">
        <v>211</v>
      </c>
      <c r="C102" s="15" t="s">
        <v>342</v>
      </c>
      <c r="D102" s="11" t="s">
        <v>227</v>
      </c>
      <c r="E102" s="16">
        <v>6</v>
      </c>
      <c r="F102" s="16">
        <v>60</v>
      </c>
      <c r="G102" s="41"/>
      <c r="H102" s="47" t="s">
        <v>283</v>
      </c>
      <c r="I102" t="s">
        <v>134</v>
      </c>
    </row>
    <row r="103" spans="1:10">
      <c r="A103" s="16" t="s">
        <v>134</v>
      </c>
      <c r="B103" s="11" t="s">
        <v>212</v>
      </c>
      <c r="C103" s="11" t="s">
        <v>190</v>
      </c>
      <c r="D103" s="11" t="s">
        <v>248</v>
      </c>
      <c r="E103" s="16">
        <v>6</v>
      </c>
      <c r="F103" s="16">
        <v>60</v>
      </c>
      <c r="G103" s="41"/>
      <c r="H103" s="49" t="s">
        <v>284</v>
      </c>
      <c r="I103" t="s">
        <v>134</v>
      </c>
    </row>
    <row r="104" spans="1:10">
      <c r="A104" s="16" t="s">
        <v>134</v>
      </c>
      <c r="B104" s="16" t="s">
        <v>135</v>
      </c>
      <c r="C104" s="16" t="s">
        <v>203</v>
      </c>
      <c r="D104" s="16" t="s">
        <v>108</v>
      </c>
      <c r="E104" s="16">
        <v>9</v>
      </c>
      <c r="F104" s="16">
        <v>90</v>
      </c>
      <c r="G104" s="41"/>
      <c r="H104" s="47" t="s">
        <v>283</v>
      </c>
      <c r="I104" t="s">
        <v>134</v>
      </c>
    </row>
    <row r="105" spans="1:10">
      <c r="A105" s="11" t="s">
        <v>47</v>
      </c>
      <c r="B105" s="11" t="s">
        <v>197</v>
      </c>
      <c r="C105" s="11" t="s">
        <v>198</v>
      </c>
      <c r="D105" s="11" t="s">
        <v>108</v>
      </c>
      <c r="E105" s="10">
        <v>12</v>
      </c>
      <c r="F105" s="10">
        <v>120</v>
      </c>
      <c r="G105" s="41"/>
      <c r="H105" s="14" t="s">
        <v>76</v>
      </c>
      <c r="J105">
        <v>120</v>
      </c>
    </row>
    <row r="106" spans="1:10">
      <c r="B106" s="11" t="s">
        <v>141</v>
      </c>
      <c r="C106" s="11" t="s">
        <v>164</v>
      </c>
      <c r="D106" s="10" t="s">
        <v>108</v>
      </c>
      <c r="E106" s="10">
        <v>6</v>
      </c>
      <c r="F106" s="10">
        <v>60</v>
      </c>
      <c r="G106" s="41"/>
      <c r="H106" s="14" t="s">
        <v>177</v>
      </c>
      <c r="I106" s="14"/>
      <c r="J106" s="14">
        <v>60</v>
      </c>
    </row>
    <row r="107" spans="1:10">
      <c r="B107" s="11" t="s">
        <v>187</v>
      </c>
      <c r="C107" s="10" t="s">
        <v>168</v>
      </c>
      <c r="D107" s="10" t="s">
        <v>227</v>
      </c>
      <c r="E107" s="10">
        <v>12</v>
      </c>
      <c r="F107" s="10">
        <v>120</v>
      </c>
      <c r="G107" s="41"/>
      <c r="H107" s="14" t="s">
        <v>175</v>
      </c>
      <c r="J107">
        <v>120</v>
      </c>
    </row>
    <row r="108" spans="1:10">
      <c r="B108" s="11" t="s">
        <v>184</v>
      </c>
      <c r="C108" s="10" t="s">
        <v>163</v>
      </c>
      <c r="D108" s="10" t="s">
        <v>108</v>
      </c>
      <c r="E108" s="10">
        <v>12</v>
      </c>
      <c r="F108" s="10">
        <v>120</v>
      </c>
      <c r="G108" s="41"/>
      <c r="H108" s="14" t="s">
        <v>176</v>
      </c>
      <c r="I108" s="14"/>
      <c r="J108" s="14">
        <v>120</v>
      </c>
    </row>
    <row r="109" spans="1:10">
      <c r="A109" s="31" t="s">
        <v>192</v>
      </c>
      <c r="B109" s="31" t="s">
        <v>193</v>
      </c>
      <c r="C109" s="32" t="s">
        <v>195</v>
      </c>
      <c r="D109" s="33" t="s">
        <v>108</v>
      </c>
      <c r="E109" s="34">
        <v>4</v>
      </c>
      <c r="F109" s="34">
        <v>42</v>
      </c>
    </row>
    <row r="110" spans="1:10">
      <c r="A110" s="31" t="s">
        <v>192</v>
      </c>
      <c r="B110" s="31" t="s">
        <v>194</v>
      </c>
      <c r="C110" s="32" t="s">
        <v>196</v>
      </c>
      <c r="D110" s="33"/>
      <c r="E110" s="34">
        <v>6</v>
      </c>
      <c r="F110" s="34">
        <v>42</v>
      </c>
    </row>
    <row r="111" spans="1:10">
      <c r="A111" s="35" t="s">
        <v>213</v>
      </c>
      <c r="B111" s="35" t="s">
        <v>214</v>
      </c>
      <c r="C111" s="35" t="s">
        <v>215</v>
      </c>
      <c r="D111" s="35" t="s">
        <v>108</v>
      </c>
      <c r="E111" s="35">
        <v>6</v>
      </c>
      <c r="F111" s="35">
        <v>42</v>
      </c>
    </row>
    <row r="113" spans="1:13">
      <c r="A113" s="2" t="s">
        <v>275</v>
      </c>
    </row>
    <row r="114" spans="1:13">
      <c r="A114" t="s">
        <v>46</v>
      </c>
      <c r="B114" s="44" t="s">
        <v>336</v>
      </c>
      <c r="C114" t="s">
        <v>330</v>
      </c>
      <c r="D114" t="s">
        <v>327</v>
      </c>
      <c r="E114">
        <v>3</v>
      </c>
      <c r="F114">
        <v>30</v>
      </c>
      <c r="H114" s="12" t="s">
        <v>23</v>
      </c>
      <c r="I114" s="12" t="s">
        <v>47</v>
      </c>
      <c r="J114" s="12">
        <v>30</v>
      </c>
    </row>
    <row r="115" spans="1:13">
      <c r="A115" t="s">
        <v>46</v>
      </c>
      <c r="B115" t="s">
        <v>331</v>
      </c>
      <c r="C115" t="s">
        <v>326</v>
      </c>
      <c r="D115" t="s">
        <v>327</v>
      </c>
      <c r="E115">
        <v>6</v>
      </c>
      <c r="F115">
        <v>42</v>
      </c>
      <c r="H115" s="12" t="s">
        <v>17</v>
      </c>
      <c r="I115" s="12" t="s">
        <v>41</v>
      </c>
      <c r="J115" s="12">
        <v>42</v>
      </c>
    </row>
    <row r="116" spans="1:13">
      <c r="A116" t="s">
        <v>46</v>
      </c>
      <c r="B116" s="44" t="s">
        <v>302</v>
      </c>
      <c r="C116" t="s">
        <v>326</v>
      </c>
      <c r="D116" t="s">
        <v>327</v>
      </c>
      <c r="E116">
        <v>6</v>
      </c>
      <c r="F116">
        <v>48</v>
      </c>
      <c r="H116" t="s">
        <v>12</v>
      </c>
      <c r="I116" t="s">
        <v>46</v>
      </c>
      <c r="J116">
        <v>48</v>
      </c>
    </row>
    <row r="117" spans="1:13">
      <c r="A117" t="s">
        <v>46</v>
      </c>
      <c r="B117" t="s">
        <v>318</v>
      </c>
      <c r="C117" t="s">
        <v>326</v>
      </c>
      <c r="D117" t="s">
        <v>327</v>
      </c>
      <c r="E117">
        <v>6</v>
      </c>
      <c r="F117">
        <v>42</v>
      </c>
      <c r="H117" t="s">
        <v>34</v>
      </c>
      <c r="I117" t="s">
        <v>46</v>
      </c>
      <c r="J117">
        <v>42</v>
      </c>
    </row>
    <row r="118" spans="1:13">
      <c r="A118" t="s">
        <v>46</v>
      </c>
      <c r="B118" t="s">
        <v>319</v>
      </c>
      <c r="C118" t="s">
        <v>328</v>
      </c>
      <c r="D118" t="s">
        <v>329</v>
      </c>
      <c r="E118">
        <v>3</v>
      </c>
      <c r="F118">
        <v>21</v>
      </c>
      <c r="H118" t="s">
        <v>34</v>
      </c>
      <c r="I118" t="s">
        <v>46</v>
      </c>
      <c r="J118">
        <v>21</v>
      </c>
    </row>
    <row r="119" spans="1:13">
      <c r="A119" t="s">
        <v>46</v>
      </c>
      <c r="B119" t="s">
        <v>322</v>
      </c>
      <c r="C119" t="s">
        <v>328</v>
      </c>
      <c r="D119" t="s">
        <v>329</v>
      </c>
      <c r="E119">
        <v>6</v>
      </c>
      <c r="F119">
        <v>42</v>
      </c>
      <c r="H119" t="s">
        <v>34</v>
      </c>
      <c r="I119" t="s">
        <v>46</v>
      </c>
      <c r="J119">
        <v>21</v>
      </c>
      <c r="K119" s="17" t="s">
        <v>56</v>
      </c>
      <c r="L119" t="s">
        <v>46</v>
      </c>
      <c r="M119">
        <v>21</v>
      </c>
    </row>
    <row r="120" spans="1:13">
      <c r="A120" t="s">
        <v>46</v>
      </c>
      <c r="B120" t="s">
        <v>323</v>
      </c>
      <c r="C120" t="s">
        <v>328</v>
      </c>
      <c r="D120" t="s">
        <v>329</v>
      </c>
      <c r="E120">
        <v>3</v>
      </c>
      <c r="F120">
        <v>21</v>
      </c>
      <c r="H120" t="s">
        <v>34</v>
      </c>
      <c r="I120" t="s">
        <v>46</v>
      </c>
      <c r="J120">
        <v>21</v>
      </c>
    </row>
    <row r="121" spans="1:13">
      <c r="A121" t="s">
        <v>46</v>
      </c>
      <c r="B121" t="s">
        <v>324</v>
      </c>
      <c r="C121" t="s">
        <v>330</v>
      </c>
      <c r="D121" t="s">
        <v>327</v>
      </c>
      <c r="E121">
        <v>3</v>
      </c>
      <c r="F121">
        <v>21</v>
      </c>
      <c r="H121" t="s">
        <v>34</v>
      </c>
      <c r="I121" t="s">
        <v>46</v>
      </c>
      <c r="J121">
        <v>21</v>
      </c>
    </row>
    <row r="122" spans="1:13">
      <c r="A122" t="s">
        <v>46</v>
      </c>
      <c r="B122" t="s">
        <v>320</v>
      </c>
      <c r="C122" t="s">
        <v>326</v>
      </c>
      <c r="D122" t="s">
        <v>327</v>
      </c>
      <c r="E122">
        <v>6</v>
      </c>
      <c r="F122">
        <v>48</v>
      </c>
      <c r="H122" t="s">
        <v>24</v>
      </c>
      <c r="I122" t="s">
        <v>46</v>
      </c>
      <c r="J122">
        <v>42</v>
      </c>
    </row>
    <row r="123" spans="1:13">
      <c r="A123" t="s">
        <v>46</v>
      </c>
      <c r="B123" t="s">
        <v>325</v>
      </c>
      <c r="C123" t="s">
        <v>326</v>
      </c>
      <c r="D123" t="s">
        <v>327</v>
      </c>
      <c r="E123">
        <v>6</v>
      </c>
      <c r="F123">
        <v>48</v>
      </c>
      <c r="H123" s="17" t="s">
        <v>56</v>
      </c>
      <c r="I123" t="s">
        <v>46</v>
      </c>
      <c r="J123">
        <v>48</v>
      </c>
    </row>
    <row r="125" spans="1:13">
      <c r="A125" s="2" t="s">
        <v>274</v>
      </c>
    </row>
    <row r="126" spans="1:13">
      <c r="A126" t="s">
        <v>40</v>
      </c>
      <c r="B126" t="s">
        <v>216</v>
      </c>
      <c r="C126" t="s">
        <v>107</v>
      </c>
      <c r="D126" t="s">
        <v>108</v>
      </c>
      <c r="E126">
        <v>6</v>
      </c>
      <c r="F126">
        <v>48</v>
      </c>
      <c r="G126" t="s">
        <v>111</v>
      </c>
      <c r="H126" t="s">
        <v>7</v>
      </c>
      <c r="I126" t="s">
        <v>40</v>
      </c>
      <c r="J126">
        <v>48</v>
      </c>
    </row>
    <row r="127" spans="1:13">
      <c r="A127" t="s">
        <v>40</v>
      </c>
      <c r="B127" t="s">
        <v>217</v>
      </c>
      <c r="C127" t="s">
        <v>107</v>
      </c>
      <c r="D127" t="s">
        <v>108</v>
      </c>
      <c r="E127">
        <v>6</v>
      </c>
      <c r="F127">
        <v>48</v>
      </c>
      <c r="G127" t="s">
        <v>109</v>
      </c>
      <c r="H127" t="s">
        <v>19</v>
      </c>
      <c r="I127" t="s">
        <v>40</v>
      </c>
      <c r="J127">
        <v>48</v>
      </c>
    </row>
    <row r="128" spans="1:13">
      <c r="A128" t="s">
        <v>40</v>
      </c>
      <c r="B128" t="s">
        <v>218</v>
      </c>
      <c r="C128" t="s">
        <v>107</v>
      </c>
      <c r="D128" t="s">
        <v>108</v>
      </c>
      <c r="E128">
        <v>6</v>
      </c>
      <c r="F128">
        <v>48</v>
      </c>
      <c r="G128" t="s">
        <v>111</v>
      </c>
      <c r="H128" s="53" t="s">
        <v>66</v>
      </c>
      <c r="I128" t="s">
        <v>40</v>
      </c>
      <c r="J128">
        <v>48</v>
      </c>
    </row>
    <row r="129" spans="1:10">
      <c r="A129" t="s">
        <v>41</v>
      </c>
      <c r="B129" t="s">
        <v>233</v>
      </c>
      <c r="C129" t="s">
        <v>107</v>
      </c>
      <c r="D129" t="s">
        <v>108</v>
      </c>
      <c r="E129">
        <v>6</v>
      </c>
      <c r="F129">
        <v>48</v>
      </c>
      <c r="G129" t="s">
        <v>109</v>
      </c>
      <c r="H129" s="14" t="s">
        <v>234</v>
      </c>
      <c r="J129">
        <v>48</v>
      </c>
    </row>
    <row r="130" spans="1:10">
      <c r="A130" t="s">
        <v>41</v>
      </c>
      <c r="B130" t="s">
        <v>235</v>
      </c>
      <c r="C130" t="s">
        <v>107</v>
      </c>
      <c r="D130" t="s">
        <v>108</v>
      </c>
      <c r="E130">
        <v>6</v>
      </c>
      <c r="F130">
        <v>48</v>
      </c>
      <c r="G130" t="s">
        <v>111</v>
      </c>
      <c r="H130" s="14" t="s">
        <v>236</v>
      </c>
      <c r="J130">
        <v>48</v>
      </c>
    </row>
    <row r="131" spans="1:10">
      <c r="A131" t="s">
        <v>48</v>
      </c>
      <c r="B131" t="s">
        <v>243</v>
      </c>
      <c r="C131" t="s">
        <v>107</v>
      </c>
      <c r="D131" t="s">
        <v>108</v>
      </c>
      <c r="E131">
        <v>6</v>
      </c>
      <c r="F131">
        <v>48</v>
      </c>
      <c r="G131" t="s">
        <v>109</v>
      </c>
      <c r="H131" s="53" t="s">
        <v>61</v>
      </c>
      <c r="I131" t="s">
        <v>48</v>
      </c>
      <c r="J131">
        <v>48</v>
      </c>
    </row>
    <row r="132" spans="1:10" ht="30">
      <c r="A132" s="8" t="s">
        <v>42</v>
      </c>
      <c r="B132" s="22" t="s">
        <v>249</v>
      </c>
      <c r="C132" s="10" t="s">
        <v>107</v>
      </c>
      <c r="D132" s="10" t="s">
        <v>108</v>
      </c>
      <c r="E132" s="10">
        <v>6</v>
      </c>
      <c r="F132" s="10">
        <v>48</v>
      </c>
      <c r="G132" s="10" t="s">
        <v>109</v>
      </c>
      <c r="H132" s="54" t="s">
        <v>75</v>
      </c>
      <c r="I132" s="10" t="s">
        <v>42</v>
      </c>
      <c r="J132" s="10">
        <v>48</v>
      </c>
    </row>
    <row r="133" spans="1:10">
      <c r="A133" s="8" t="s">
        <v>45</v>
      </c>
      <c r="B133" s="8" t="s">
        <v>264</v>
      </c>
      <c r="C133" s="8" t="s">
        <v>107</v>
      </c>
      <c r="D133" s="8" t="s">
        <v>108</v>
      </c>
      <c r="E133" s="8">
        <v>6</v>
      </c>
      <c r="F133" s="8">
        <v>48</v>
      </c>
      <c r="G133" s="10" t="s">
        <v>111</v>
      </c>
      <c r="H133" s="8" t="s">
        <v>11</v>
      </c>
      <c r="I133" s="8" t="s">
        <v>45</v>
      </c>
      <c r="J133" s="8">
        <v>48</v>
      </c>
    </row>
    <row r="134" spans="1:10">
      <c r="A134" s="10" t="s">
        <v>44</v>
      </c>
      <c r="B134" s="10" t="s">
        <v>265</v>
      </c>
      <c r="C134" s="10" t="s">
        <v>107</v>
      </c>
      <c r="D134" s="10" t="s">
        <v>108</v>
      </c>
      <c r="E134" s="10">
        <v>6</v>
      </c>
      <c r="F134" s="10">
        <v>48</v>
      </c>
      <c r="G134" s="10" t="s">
        <v>111</v>
      </c>
      <c r="H134" s="10" t="s">
        <v>43</v>
      </c>
      <c r="I134" s="10" t="s">
        <v>44</v>
      </c>
      <c r="J134" s="10">
        <v>48</v>
      </c>
    </row>
    <row r="135" spans="1:10">
      <c r="A135" s="10" t="s">
        <v>45</v>
      </c>
      <c r="B135" s="10" t="s">
        <v>267</v>
      </c>
      <c r="C135" s="10" t="s">
        <v>107</v>
      </c>
      <c r="D135" s="10" t="s">
        <v>108</v>
      </c>
      <c r="E135" s="10">
        <v>6</v>
      </c>
      <c r="F135" s="10">
        <v>48</v>
      </c>
      <c r="G135" s="10" t="s">
        <v>109</v>
      </c>
      <c r="H135" s="55" t="s">
        <v>52</v>
      </c>
      <c r="I135" s="10" t="s">
        <v>45</v>
      </c>
      <c r="J135" s="10">
        <v>48</v>
      </c>
    </row>
    <row r="136" spans="1:10">
      <c r="A136" s="10" t="s">
        <v>45</v>
      </c>
      <c r="B136" s="10" t="s">
        <v>268</v>
      </c>
      <c r="C136" s="10" t="s">
        <v>107</v>
      </c>
      <c r="D136" s="10" t="s">
        <v>108</v>
      </c>
      <c r="E136" s="10">
        <v>6</v>
      </c>
      <c r="F136" s="10">
        <v>48</v>
      </c>
      <c r="G136" s="41"/>
      <c r="H136" s="10" t="s">
        <v>33</v>
      </c>
      <c r="I136" s="10" t="s">
        <v>45</v>
      </c>
      <c r="J136" s="10">
        <v>48</v>
      </c>
    </row>
    <row r="137" spans="1:10">
      <c r="A137" s="10" t="s">
        <v>45</v>
      </c>
      <c r="B137" s="10" t="s">
        <v>273</v>
      </c>
      <c r="C137" s="10" t="s">
        <v>107</v>
      </c>
      <c r="D137" s="10" t="s">
        <v>108</v>
      </c>
      <c r="E137" s="10">
        <v>6</v>
      </c>
      <c r="F137" s="10">
        <v>48</v>
      </c>
      <c r="G137" s="10" t="s">
        <v>111</v>
      </c>
      <c r="H137" s="42" t="s">
        <v>272</v>
      </c>
      <c r="I137" s="10"/>
      <c r="J137" s="10">
        <v>48</v>
      </c>
    </row>
    <row r="138" spans="1:10">
      <c r="A138" s="10"/>
      <c r="B138" s="10"/>
      <c r="C138" s="10"/>
      <c r="D138" s="10"/>
      <c r="E138" s="10"/>
      <c r="F138" s="10"/>
      <c r="H138" s="10"/>
      <c r="I138" s="10"/>
      <c r="J138" s="10"/>
    </row>
    <row r="139" spans="1:10">
      <c r="A139" s="10"/>
      <c r="B139" s="10"/>
      <c r="C139" s="10"/>
      <c r="D139" s="10"/>
      <c r="E139" s="10"/>
      <c r="F139" s="10"/>
      <c r="H139" s="10"/>
      <c r="I139" s="10"/>
      <c r="J139" s="10"/>
    </row>
    <row r="140" spans="1:10">
      <c r="A140" s="10"/>
      <c r="B140" s="10"/>
      <c r="C140" s="10"/>
      <c r="D140" s="10"/>
      <c r="E140" s="10"/>
      <c r="F140" s="10"/>
      <c r="H140" s="10"/>
      <c r="I140" s="10"/>
      <c r="J140" s="10"/>
    </row>
    <row r="141" spans="1:10">
      <c r="A141" s="25" t="s">
        <v>276</v>
      </c>
      <c r="B141" s="10"/>
      <c r="C141" s="10"/>
      <c r="D141" s="10"/>
      <c r="E141" s="10"/>
      <c r="F141" s="10"/>
      <c r="H141" s="10"/>
      <c r="I141" s="10"/>
      <c r="J141" s="10"/>
    </row>
    <row r="142" spans="1:10">
      <c r="A142" s="10" t="s">
        <v>44</v>
      </c>
      <c r="B142" s="10" t="s">
        <v>286</v>
      </c>
      <c r="C142" s="10" t="s">
        <v>107</v>
      </c>
      <c r="D142" s="10" t="s">
        <v>115</v>
      </c>
      <c r="E142" s="10">
        <v>6</v>
      </c>
      <c r="F142" s="10">
        <v>42</v>
      </c>
      <c r="G142" s="41"/>
      <c r="H142" s="10" t="s">
        <v>84</v>
      </c>
      <c r="I142" s="10" t="s">
        <v>40</v>
      </c>
      <c r="J142" s="10">
        <v>42</v>
      </c>
    </row>
    <row r="143" spans="1:10">
      <c r="A143" s="10" t="s">
        <v>44</v>
      </c>
      <c r="B143" s="10" t="s">
        <v>266</v>
      </c>
      <c r="C143" s="10" t="s">
        <v>107</v>
      </c>
      <c r="D143" s="10" t="s">
        <v>115</v>
      </c>
      <c r="E143" s="10">
        <v>6</v>
      </c>
      <c r="F143" s="10">
        <v>42</v>
      </c>
      <c r="G143" s="10" t="s">
        <v>111</v>
      </c>
      <c r="H143" s="55" t="s">
        <v>57</v>
      </c>
      <c r="I143" s="10" t="s">
        <v>44</v>
      </c>
      <c r="J143" s="10">
        <v>42</v>
      </c>
    </row>
    <row r="144" spans="1:10">
      <c r="A144" s="10" t="s">
        <v>45</v>
      </c>
      <c r="B144" s="10" t="s">
        <v>278</v>
      </c>
      <c r="C144" s="10" t="s">
        <v>107</v>
      </c>
      <c r="D144" s="10" t="s">
        <v>115</v>
      </c>
      <c r="E144" s="10">
        <v>6</v>
      </c>
      <c r="F144" s="10">
        <v>42</v>
      </c>
      <c r="G144" s="41"/>
      <c r="H144" s="42" t="s">
        <v>272</v>
      </c>
      <c r="J144" s="10">
        <v>42</v>
      </c>
    </row>
    <row r="145" spans="1:10">
      <c r="A145" s="10" t="s">
        <v>45</v>
      </c>
      <c r="B145" s="10" t="s">
        <v>277</v>
      </c>
      <c r="C145" s="10" t="s">
        <v>107</v>
      </c>
      <c r="D145" s="10" t="s">
        <v>115</v>
      </c>
      <c r="E145" s="10">
        <v>6</v>
      </c>
      <c r="F145" s="10">
        <v>42</v>
      </c>
      <c r="G145" s="10" t="s">
        <v>109</v>
      </c>
      <c r="H145" s="55" t="s">
        <v>70</v>
      </c>
      <c r="I145" s="10" t="s">
        <v>45</v>
      </c>
      <c r="J145" s="10">
        <v>42</v>
      </c>
    </row>
    <row r="146" spans="1:10">
      <c r="A146" t="s">
        <v>40</v>
      </c>
      <c r="B146" t="s">
        <v>223</v>
      </c>
      <c r="C146" t="s">
        <v>107</v>
      </c>
      <c r="D146" t="s">
        <v>115</v>
      </c>
      <c r="E146">
        <v>6</v>
      </c>
      <c r="F146">
        <v>42</v>
      </c>
      <c r="G146" t="s">
        <v>109</v>
      </c>
      <c r="H146" s="12" t="s">
        <v>2</v>
      </c>
      <c r="I146" t="s">
        <v>40</v>
      </c>
      <c r="J146">
        <v>42</v>
      </c>
    </row>
    <row r="147" spans="1:10">
      <c r="A147" t="s">
        <v>40</v>
      </c>
      <c r="B147" s="12" t="s">
        <v>304</v>
      </c>
      <c r="C147" t="s">
        <v>107</v>
      </c>
      <c r="D147" t="s">
        <v>115</v>
      </c>
      <c r="E147">
        <v>6</v>
      </c>
      <c r="F147">
        <v>42</v>
      </c>
      <c r="G147" t="s">
        <v>111</v>
      </c>
      <c r="H147" t="s">
        <v>25</v>
      </c>
      <c r="I147" t="s">
        <v>40</v>
      </c>
      <c r="J147">
        <v>42</v>
      </c>
    </row>
    <row r="148" spans="1:10">
      <c r="A148" t="s">
        <v>40</v>
      </c>
      <c r="B148" t="s">
        <v>220</v>
      </c>
      <c r="C148" t="s">
        <v>107</v>
      </c>
      <c r="D148" t="s">
        <v>115</v>
      </c>
      <c r="E148">
        <v>6</v>
      </c>
      <c r="F148">
        <v>42</v>
      </c>
      <c r="G148" t="s">
        <v>109</v>
      </c>
      <c r="H148" s="53" t="s">
        <v>66</v>
      </c>
      <c r="I148" t="s">
        <v>40</v>
      </c>
      <c r="J148">
        <v>42</v>
      </c>
    </row>
    <row r="149" spans="1:10">
      <c r="A149" t="s">
        <v>40</v>
      </c>
      <c r="B149" s="12" t="s">
        <v>335</v>
      </c>
      <c r="C149" t="s">
        <v>107</v>
      </c>
      <c r="D149" t="s">
        <v>115</v>
      </c>
      <c r="E149">
        <v>6</v>
      </c>
      <c r="F149">
        <v>42</v>
      </c>
      <c r="G149" t="s">
        <v>109</v>
      </c>
      <c r="H149" s="12" t="s">
        <v>96</v>
      </c>
      <c r="I149" t="s">
        <v>40</v>
      </c>
      <c r="J149">
        <v>42</v>
      </c>
    </row>
    <row r="150" spans="1:10">
      <c r="A150" t="s">
        <v>40</v>
      </c>
      <c r="B150" t="s">
        <v>337</v>
      </c>
      <c r="C150" t="s">
        <v>107</v>
      </c>
      <c r="D150" t="s">
        <v>115</v>
      </c>
      <c r="E150">
        <v>6</v>
      </c>
      <c r="F150">
        <v>42</v>
      </c>
      <c r="G150" t="s">
        <v>111</v>
      </c>
      <c r="H150" s="53" t="s">
        <v>67</v>
      </c>
      <c r="I150" t="s">
        <v>40</v>
      </c>
      <c r="J150">
        <v>42</v>
      </c>
    </row>
    <row r="151" spans="1:10">
      <c r="A151" t="s">
        <v>40</v>
      </c>
      <c r="B151" t="s">
        <v>303</v>
      </c>
      <c r="C151" t="s">
        <v>107</v>
      </c>
      <c r="D151" t="s">
        <v>115</v>
      </c>
      <c r="E151">
        <v>6</v>
      </c>
      <c r="F151">
        <v>42</v>
      </c>
      <c r="G151" t="s">
        <v>109</v>
      </c>
      <c r="H151" t="s">
        <v>4</v>
      </c>
      <c r="I151" t="s">
        <v>40</v>
      </c>
      <c r="J151">
        <v>42</v>
      </c>
    </row>
    <row r="152" spans="1:10">
      <c r="A152" t="s">
        <v>40</v>
      </c>
      <c r="B152" s="12" t="s">
        <v>221</v>
      </c>
      <c r="C152" t="s">
        <v>107</v>
      </c>
      <c r="D152" t="s">
        <v>115</v>
      </c>
      <c r="E152">
        <v>6</v>
      </c>
      <c r="F152">
        <v>42</v>
      </c>
      <c r="G152" t="s">
        <v>109</v>
      </c>
      <c r="H152" s="53" t="s">
        <v>58</v>
      </c>
      <c r="I152" t="s">
        <v>40</v>
      </c>
      <c r="J152">
        <v>42</v>
      </c>
    </row>
    <row r="153" spans="1:10">
      <c r="A153" t="s">
        <v>40</v>
      </c>
      <c r="B153" t="s">
        <v>219</v>
      </c>
      <c r="C153" t="s">
        <v>107</v>
      </c>
      <c r="D153" t="s">
        <v>115</v>
      </c>
      <c r="E153">
        <v>6</v>
      </c>
      <c r="F153">
        <v>42</v>
      </c>
      <c r="G153" t="s">
        <v>109</v>
      </c>
      <c r="H153" t="s">
        <v>27</v>
      </c>
      <c r="I153" t="s">
        <v>40</v>
      </c>
      <c r="J153">
        <v>42</v>
      </c>
    </row>
    <row r="154" spans="1:10">
      <c r="A154" t="s">
        <v>40</v>
      </c>
      <c r="B154" t="s">
        <v>222</v>
      </c>
      <c r="C154" t="s">
        <v>107</v>
      </c>
      <c r="D154" t="s">
        <v>115</v>
      </c>
      <c r="E154">
        <v>6</v>
      </c>
      <c r="F154">
        <v>42</v>
      </c>
      <c r="G154" t="s">
        <v>109</v>
      </c>
      <c r="H154" s="12" t="s">
        <v>9</v>
      </c>
      <c r="I154" t="s">
        <v>40</v>
      </c>
      <c r="J154">
        <v>42</v>
      </c>
    </row>
    <row r="155" spans="1:10">
      <c r="A155" s="10" t="s">
        <v>46</v>
      </c>
      <c r="B155" s="22" t="s">
        <v>316</v>
      </c>
      <c r="C155" s="10" t="s">
        <v>107</v>
      </c>
      <c r="D155" s="10" t="s">
        <v>115</v>
      </c>
      <c r="E155" s="10">
        <v>6</v>
      </c>
      <c r="F155" s="10">
        <v>42</v>
      </c>
      <c r="G155" s="40"/>
      <c r="H155" s="24" t="s">
        <v>24</v>
      </c>
      <c r="I155" s="24" t="s">
        <v>46</v>
      </c>
      <c r="J155" s="10">
        <v>42</v>
      </c>
    </row>
    <row r="156" spans="1:10">
      <c r="A156" s="10" t="s">
        <v>46</v>
      </c>
      <c r="B156" s="22" t="s">
        <v>333</v>
      </c>
      <c r="C156" s="10" t="s">
        <v>107</v>
      </c>
      <c r="D156" s="10" t="s">
        <v>115</v>
      </c>
      <c r="E156" s="10">
        <v>6</v>
      </c>
      <c r="F156" s="10">
        <v>42</v>
      </c>
      <c r="G156" s="40"/>
      <c r="H156" s="45" t="s">
        <v>334</v>
      </c>
      <c r="I156" s="24"/>
      <c r="J156" s="10">
        <v>42</v>
      </c>
    </row>
    <row r="157" spans="1:10">
      <c r="A157" t="s">
        <v>41</v>
      </c>
      <c r="B157" t="s">
        <v>237</v>
      </c>
      <c r="C157" t="s">
        <v>107</v>
      </c>
      <c r="D157" t="s">
        <v>115</v>
      </c>
      <c r="E157">
        <v>6</v>
      </c>
      <c r="F157">
        <v>42</v>
      </c>
      <c r="G157" t="s">
        <v>111</v>
      </c>
      <c r="H157" s="12" t="s">
        <v>78</v>
      </c>
      <c r="I157" t="s">
        <v>41</v>
      </c>
      <c r="J157">
        <v>42</v>
      </c>
    </row>
    <row r="158" spans="1:10">
      <c r="A158" t="s">
        <v>41</v>
      </c>
      <c r="B158" s="12" t="s">
        <v>305</v>
      </c>
      <c r="C158" t="s">
        <v>107</v>
      </c>
      <c r="D158" t="s">
        <v>115</v>
      </c>
      <c r="E158">
        <v>6</v>
      </c>
      <c r="F158">
        <v>42</v>
      </c>
      <c r="G158" t="s">
        <v>111</v>
      </c>
      <c r="H158" s="12" t="s">
        <v>17</v>
      </c>
      <c r="I158" t="s">
        <v>41</v>
      </c>
      <c r="J158">
        <v>42</v>
      </c>
    </row>
    <row r="159" spans="1:10">
      <c r="A159" t="s">
        <v>41</v>
      </c>
      <c r="B159" t="s">
        <v>238</v>
      </c>
      <c r="C159" t="s">
        <v>107</v>
      </c>
      <c r="D159" t="s">
        <v>115</v>
      </c>
      <c r="E159">
        <v>6</v>
      </c>
      <c r="F159">
        <v>42</v>
      </c>
      <c r="G159" t="s">
        <v>111</v>
      </c>
      <c r="H159" s="53" t="s">
        <v>74</v>
      </c>
      <c r="I159" t="s">
        <v>41</v>
      </c>
      <c r="J159">
        <v>42</v>
      </c>
    </row>
    <row r="160" spans="1:10">
      <c r="A160" t="s">
        <v>41</v>
      </c>
      <c r="B160" s="12" t="s">
        <v>306</v>
      </c>
      <c r="C160" t="s">
        <v>107</v>
      </c>
      <c r="D160" t="s">
        <v>115</v>
      </c>
      <c r="E160">
        <v>6</v>
      </c>
      <c r="F160">
        <v>42</v>
      </c>
      <c r="G160" t="s">
        <v>111</v>
      </c>
      <c r="H160" s="14" t="s">
        <v>307</v>
      </c>
      <c r="I160" s="12" t="s">
        <v>41</v>
      </c>
      <c r="J160">
        <v>42</v>
      </c>
    </row>
    <row r="161" spans="1:10">
      <c r="A161" t="s">
        <v>41</v>
      </c>
      <c r="B161" t="s">
        <v>240</v>
      </c>
      <c r="C161" t="s">
        <v>107</v>
      </c>
      <c r="D161" t="s">
        <v>115</v>
      </c>
      <c r="E161">
        <v>6</v>
      </c>
      <c r="F161">
        <v>42</v>
      </c>
      <c r="G161" t="s">
        <v>111</v>
      </c>
      <c r="H161" s="14" t="s">
        <v>241</v>
      </c>
      <c r="J161">
        <v>42</v>
      </c>
    </row>
    <row r="162" spans="1:10">
      <c r="A162" t="s">
        <v>41</v>
      </c>
      <c r="B162" t="s">
        <v>338</v>
      </c>
      <c r="C162" t="s">
        <v>107</v>
      </c>
      <c r="D162" t="s">
        <v>339</v>
      </c>
      <c r="E162">
        <v>6</v>
      </c>
      <c r="F162">
        <v>42</v>
      </c>
      <c r="G162" t="s">
        <v>111</v>
      </c>
      <c r="H162" s="12" t="s">
        <v>30</v>
      </c>
      <c r="I162" t="s">
        <v>41</v>
      </c>
      <c r="J162">
        <v>42</v>
      </c>
    </row>
    <row r="163" spans="1:10">
      <c r="A163" t="s">
        <v>41</v>
      </c>
      <c r="B163" t="s">
        <v>239</v>
      </c>
      <c r="C163" t="s">
        <v>107</v>
      </c>
      <c r="D163" t="s">
        <v>115</v>
      </c>
      <c r="E163">
        <v>6</v>
      </c>
      <c r="F163">
        <v>42</v>
      </c>
      <c r="G163" t="s">
        <v>111</v>
      </c>
      <c r="H163" s="53" t="s">
        <v>80</v>
      </c>
      <c r="I163" t="s">
        <v>41</v>
      </c>
      <c r="J163">
        <v>42</v>
      </c>
    </row>
    <row r="164" spans="1:10">
      <c r="A164" t="s">
        <v>41</v>
      </c>
      <c r="B164" t="s">
        <v>291</v>
      </c>
      <c r="C164" t="s">
        <v>107</v>
      </c>
      <c r="D164" t="s">
        <v>115</v>
      </c>
      <c r="E164">
        <v>6</v>
      </c>
      <c r="F164">
        <v>42</v>
      </c>
      <c r="G164" s="41"/>
      <c r="H164" s="53" t="s">
        <v>63</v>
      </c>
      <c r="I164" t="s">
        <v>41</v>
      </c>
      <c r="J164">
        <v>42</v>
      </c>
    </row>
    <row r="165" spans="1:10">
      <c r="A165" s="10" t="s">
        <v>47</v>
      </c>
      <c r="B165" s="10" t="s">
        <v>279</v>
      </c>
      <c r="C165" s="10" t="s">
        <v>107</v>
      </c>
      <c r="D165" s="10" t="s">
        <v>115</v>
      </c>
      <c r="E165" s="10">
        <v>6</v>
      </c>
      <c r="F165" s="10">
        <v>42</v>
      </c>
      <c r="G165" s="10" t="s">
        <v>109</v>
      </c>
      <c r="H165" t="s">
        <v>23</v>
      </c>
      <c r="I165" t="s">
        <v>47</v>
      </c>
      <c r="J165" s="10">
        <v>42</v>
      </c>
    </row>
    <row r="166" spans="1:10">
      <c r="A166" s="10" t="s">
        <v>47</v>
      </c>
      <c r="B166" s="10" t="s">
        <v>287</v>
      </c>
      <c r="C166" s="10" t="s">
        <v>107</v>
      </c>
      <c r="D166" s="10" t="s">
        <v>115</v>
      </c>
      <c r="E166" s="10">
        <v>6</v>
      </c>
      <c r="F166" s="10">
        <v>42</v>
      </c>
      <c r="G166" s="10" t="s">
        <v>109</v>
      </c>
      <c r="H166" s="53" t="s">
        <v>62</v>
      </c>
      <c r="I166" s="10" t="s">
        <v>47</v>
      </c>
      <c r="J166" s="10">
        <v>42</v>
      </c>
    </row>
    <row r="167" spans="1:10">
      <c r="A167" t="s">
        <v>42</v>
      </c>
      <c r="B167" s="10" t="s">
        <v>252</v>
      </c>
      <c r="C167" s="10" t="s">
        <v>107</v>
      </c>
      <c r="D167" s="10" t="s">
        <v>115</v>
      </c>
      <c r="E167" s="10">
        <v>6</v>
      </c>
      <c r="F167" s="10">
        <v>42</v>
      </c>
      <c r="G167" s="10" t="s">
        <v>109</v>
      </c>
      <c r="H167" s="19" t="s">
        <v>16</v>
      </c>
      <c r="I167" s="12" t="s">
        <v>42</v>
      </c>
      <c r="J167" s="10">
        <v>42</v>
      </c>
    </row>
    <row r="168" spans="1:10">
      <c r="A168" s="10" t="s">
        <v>42</v>
      </c>
      <c r="B168" s="10" t="s">
        <v>280</v>
      </c>
      <c r="C168" s="10" t="s">
        <v>107</v>
      </c>
      <c r="D168" s="10" t="s">
        <v>115</v>
      </c>
      <c r="E168" s="10">
        <v>6</v>
      </c>
      <c r="F168" s="10">
        <v>42</v>
      </c>
      <c r="G168" s="10" t="s">
        <v>111</v>
      </c>
      <c r="H168" s="10" t="s">
        <v>22</v>
      </c>
      <c r="I168" s="12" t="s">
        <v>42</v>
      </c>
      <c r="J168" s="10">
        <v>42</v>
      </c>
    </row>
    <row r="169" spans="1:10">
      <c r="A169" s="10" t="s">
        <v>308</v>
      </c>
      <c r="B169" s="10" t="s">
        <v>309</v>
      </c>
      <c r="C169" s="10" t="s">
        <v>107</v>
      </c>
      <c r="D169" s="10" t="s">
        <v>115</v>
      </c>
      <c r="E169" s="10">
        <v>3</v>
      </c>
      <c r="F169" s="10">
        <v>21</v>
      </c>
      <c r="G169" s="10" t="s">
        <v>109</v>
      </c>
      <c r="H169" s="19" t="s">
        <v>310</v>
      </c>
      <c r="I169" s="10" t="s">
        <v>308</v>
      </c>
      <c r="J169" s="10">
        <v>21</v>
      </c>
    </row>
    <row r="171" spans="1:10">
      <c r="A171" s="2" t="s">
        <v>181</v>
      </c>
    </row>
    <row r="172" spans="1:10">
      <c r="B172" t="s">
        <v>224</v>
      </c>
      <c r="C172" t="s">
        <v>225</v>
      </c>
      <c r="D172" t="s">
        <v>248</v>
      </c>
      <c r="E172">
        <v>6</v>
      </c>
      <c r="F172">
        <v>42</v>
      </c>
      <c r="G172" t="s">
        <v>109</v>
      </c>
      <c r="H172" t="s">
        <v>15</v>
      </c>
      <c r="I172" t="s">
        <v>40</v>
      </c>
      <c r="J172">
        <v>42</v>
      </c>
    </row>
    <row r="173" spans="1:10">
      <c r="A173" s="10" t="s">
        <v>42</v>
      </c>
      <c r="B173" s="10" t="s">
        <v>257</v>
      </c>
      <c r="C173" s="10" t="s">
        <v>143</v>
      </c>
      <c r="D173" s="10" t="s">
        <v>248</v>
      </c>
      <c r="E173" s="10">
        <v>6</v>
      </c>
      <c r="F173" s="10">
        <v>48</v>
      </c>
      <c r="G173" s="10" t="s">
        <v>109</v>
      </c>
      <c r="H173" s="56" t="s">
        <v>290</v>
      </c>
      <c r="I173" s="10" t="s">
        <v>42</v>
      </c>
      <c r="J173">
        <v>48</v>
      </c>
    </row>
    <row r="174" spans="1:10" ht="30">
      <c r="A174" s="10" t="s">
        <v>42</v>
      </c>
      <c r="B174" s="22" t="s">
        <v>258</v>
      </c>
      <c r="C174" s="10" t="s">
        <v>143</v>
      </c>
      <c r="D174" s="10" t="s">
        <v>248</v>
      </c>
      <c r="E174" s="10">
        <v>6</v>
      </c>
      <c r="F174" s="10">
        <v>48</v>
      </c>
      <c r="G174" s="10" t="s">
        <v>117</v>
      </c>
      <c r="H174" s="19" t="s">
        <v>255</v>
      </c>
      <c r="I174" s="10" t="s">
        <v>42</v>
      </c>
      <c r="J174">
        <v>48</v>
      </c>
    </row>
    <row r="175" spans="1:10">
      <c r="A175" s="10" t="s">
        <v>42</v>
      </c>
      <c r="B175" s="10" t="s">
        <v>262</v>
      </c>
      <c r="C175" s="10" t="s">
        <v>259</v>
      </c>
      <c r="D175" s="10" t="s">
        <v>248</v>
      </c>
      <c r="E175" s="10">
        <v>6</v>
      </c>
      <c r="F175" s="12">
        <v>72</v>
      </c>
      <c r="G175" s="41"/>
      <c r="H175" s="19" t="s">
        <v>16</v>
      </c>
      <c r="I175" s="10" t="s">
        <v>42</v>
      </c>
      <c r="J175">
        <v>72</v>
      </c>
    </row>
    <row r="176" spans="1:10">
      <c r="A176" s="10" t="s">
        <v>42</v>
      </c>
      <c r="B176" s="10" t="s">
        <v>260</v>
      </c>
      <c r="C176" s="10" t="s">
        <v>51</v>
      </c>
      <c r="D176" s="10" t="s">
        <v>261</v>
      </c>
      <c r="F176">
        <v>20</v>
      </c>
      <c r="G176" s="41"/>
      <c r="H176" s="19" t="s">
        <v>16</v>
      </c>
      <c r="I176" s="10" t="s">
        <v>42</v>
      </c>
      <c r="J176">
        <v>20</v>
      </c>
    </row>
    <row r="177" spans="1:10">
      <c r="A177" s="10" t="s">
        <v>45</v>
      </c>
      <c r="B177" s="10" t="s">
        <v>269</v>
      </c>
      <c r="C177" s="10" t="s">
        <v>270</v>
      </c>
      <c r="D177" s="10" t="s">
        <v>271</v>
      </c>
      <c r="G177" s="41"/>
      <c r="H177" s="42" t="s">
        <v>272</v>
      </c>
    </row>
    <row r="178" spans="1:10">
      <c r="A178" s="10" t="s">
        <v>46</v>
      </c>
      <c r="B178" s="10" t="s">
        <v>299</v>
      </c>
      <c r="C178" s="10" t="s">
        <v>300</v>
      </c>
      <c r="D178" s="10" t="s">
        <v>271</v>
      </c>
      <c r="E178">
        <v>6</v>
      </c>
      <c r="F178">
        <v>42</v>
      </c>
      <c r="G178" s="41"/>
      <c r="H178" s="10" t="s">
        <v>12</v>
      </c>
      <c r="I178" t="s">
        <v>46</v>
      </c>
      <c r="J178">
        <v>42</v>
      </c>
    </row>
    <row r="179" spans="1:10" ht="30">
      <c r="A179" s="10" t="s">
        <v>46</v>
      </c>
      <c r="B179" s="10" t="s">
        <v>301</v>
      </c>
      <c r="C179" s="22" t="s">
        <v>321</v>
      </c>
      <c r="D179" s="10" t="s">
        <v>248</v>
      </c>
      <c r="E179">
        <v>6</v>
      </c>
      <c r="F179">
        <v>42</v>
      </c>
      <c r="G179" s="41"/>
      <c r="H179" s="10" t="s">
        <v>24</v>
      </c>
      <c r="I179" t="s">
        <v>46</v>
      </c>
      <c r="J179">
        <v>42</v>
      </c>
    </row>
  </sheetData>
  <sortState ref="A43:Q109">
    <sortCondition ref="I43:I109"/>
    <sortCondition ref="C43:C109"/>
    <sortCondition ref="B43:B109"/>
  </sortState>
  <mergeCells count="1">
    <mergeCell ref="A1:D1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87"/>
  <sheetViews>
    <sheetView workbookViewId="0">
      <selection activeCell="K57" sqref="K57"/>
    </sheetView>
  </sheetViews>
  <sheetFormatPr baseColWidth="10" defaultRowHeight="15" x14ac:dyDescent="0"/>
  <cols>
    <col min="1" max="1" width="14.33203125" bestFit="1" customWidth="1"/>
  </cols>
  <sheetData>
    <row r="1" spans="1:9" s="3" customFormat="1">
      <c r="A1" s="3" t="s">
        <v>0</v>
      </c>
      <c r="B1" s="3" t="s">
        <v>36</v>
      </c>
      <c r="C1" s="3" t="s">
        <v>281</v>
      </c>
      <c r="D1" s="3" t="s">
        <v>37</v>
      </c>
      <c r="E1" s="3" t="s">
        <v>1</v>
      </c>
      <c r="F1" s="3" t="s">
        <v>31</v>
      </c>
      <c r="G1" s="3" t="s">
        <v>35</v>
      </c>
      <c r="H1" s="4"/>
      <c r="I1" s="3" t="s">
        <v>298</v>
      </c>
    </row>
    <row r="2" spans="1:9">
      <c r="A2" s="1" t="s">
        <v>2</v>
      </c>
      <c r="B2">
        <f>63</f>
        <v>63</v>
      </c>
      <c r="C2">
        <v>42</v>
      </c>
      <c r="D2">
        <f>B2+C2</f>
        <v>105</v>
      </c>
      <c r="E2" t="s">
        <v>32</v>
      </c>
      <c r="F2" t="s">
        <v>38</v>
      </c>
      <c r="G2" t="s">
        <v>40</v>
      </c>
      <c r="I2" t="s">
        <v>344</v>
      </c>
    </row>
    <row r="3" spans="1:9">
      <c r="A3" s="1" t="s">
        <v>3</v>
      </c>
      <c r="B3">
        <f>120</f>
        <v>120</v>
      </c>
      <c r="D3">
        <f>B3+C3</f>
        <v>120</v>
      </c>
      <c r="E3" t="s">
        <v>32</v>
      </c>
      <c r="F3" t="s">
        <v>39</v>
      </c>
      <c r="G3" t="s">
        <v>41</v>
      </c>
      <c r="I3" t="s">
        <v>345</v>
      </c>
    </row>
    <row r="4" spans="1:9">
      <c r="A4" s="1" t="s">
        <v>4</v>
      </c>
      <c r="B4">
        <f>36+45</f>
        <v>81</v>
      </c>
      <c r="C4">
        <v>42</v>
      </c>
      <c r="D4">
        <f>B4+C4</f>
        <v>123</v>
      </c>
      <c r="E4" t="s">
        <v>32</v>
      </c>
      <c r="F4" t="s">
        <v>39</v>
      </c>
      <c r="G4" t="s">
        <v>40</v>
      </c>
    </row>
    <row r="5" spans="1:9">
      <c r="A5" s="1" t="s">
        <v>5</v>
      </c>
      <c r="B5">
        <f>60+60</f>
        <v>120</v>
      </c>
      <c r="D5">
        <f>B5+C5</f>
        <v>120</v>
      </c>
      <c r="E5" t="s">
        <v>32</v>
      </c>
      <c r="F5" t="s">
        <v>39</v>
      </c>
      <c r="G5" t="s">
        <v>41</v>
      </c>
    </row>
    <row r="6" spans="1:9">
      <c r="A6" s="1" t="s">
        <v>6</v>
      </c>
      <c r="B6">
        <f>60+60</f>
        <v>120</v>
      </c>
      <c r="D6">
        <f>B6+C6</f>
        <v>120</v>
      </c>
      <c r="E6" t="s">
        <v>32</v>
      </c>
      <c r="F6" t="s">
        <v>38</v>
      </c>
      <c r="G6" t="s">
        <v>41</v>
      </c>
    </row>
    <row r="7" spans="1:9">
      <c r="A7" t="s">
        <v>78</v>
      </c>
      <c r="B7">
        <f>120</f>
        <v>120</v>
      </c>
      <c r="C7">
        <v>42</v>
      </c>
      <c r="D7">
        <f>B7+C7</f>
        <v>162</v>
      </c>
      <c r="E7" t="s">
        <v>51</v>
      </c>
      <c r="F7" t="s">
        <v>38</v>
      </c>
      <c r="G7" t="s">
        <v>41</v>
      </c>
    </row>
    <row r="8" spans="1:9">
      <c r="A8" s="1" t="s">
        <v>7</v>
      </c>
      <c r="B8">
        <f>60+25</f>
        <v>85</v>
      </c>
      <c r="C8">
        <v>48</v>
      </c>
      <c r="D8">
        <f>B8+C8</f>
        <v>133</v>
      </c>
      <c r="E8" t="s">
        <v>32</v>
      </c>
      <c r="F8" t="s">
        <v>38</v>
      </c>
      <c r="G8" t="s">
        <v>40</v>
      </c>
    </row>
    <row r="9" spans="1:9">
      <c r="A9" s="1" t="s">
        <v>43</v>
      </c>
      <c r="B9">
        <f>48+36</f>
        <v>84</v>
      </c>
      <c r="C9">
        <v>48</v>
      </c>
      <c r="D9">
        <f>B9+C9</f>
        <v>132</v>
      </c>
      <c r="E9" t="s">
        <v>32</v>
      </c>
      <c r="F9" t="s">
        <v>38</v>
      </c>
      <c r="G9" t="s">
        <v>44</v>
      </c>
    </row>
    <row r="10" spans="1:9">
      <c r="A10" t="s">
        <v>79</v>
      </c>
      <c r="B10">
        <f>120</f>
        <v>120</v>
      </c>
      <c r="D10">
        <f>B10+C10</f>
        <v>120</v>
      </c>
      <c r="E10" t="s">
        <v>51</v>
      </c>
      <c r="F10" t="s">
        <v>39</v>
      </c>
      <c r="G10" t="s">
        <v>41</v>
      </c>
    </row>
    <row r="11" spans="1:9">
      <c r="A11" s="27" t="s">
        <v>255</v>
      </c>
      <c r="B11" s="18">
        <f>24+48</f>
        <v>72</v>
      </c>
      <c r="C11" s="18">
        <v>48</v>
      </c>
      <c r="D11" s="26">
        <f>B11+C11</f>
        <v>120</v>
      </c>
      <c r="E11" s="19" t="s">
        <v>143</v>
      </c>
      <c r="F11" s="19" t="s">
        <v>39</v>
      </c>
      <c r="G11" s="19" t="s">
        <v>42</v>
      </c>
    </row>
    <row r="12" spans="1:9">
      <c r="A12" t="s">
        <v>8</v>
      </c>
      <c r="B12">
        <f>30+30+33+21+14</f>
        <v>128</v>
      </c>
      <c r="D12">
        <f>B12+C12</f>
        <v>128</v>
      </c>
      <c r="E12" t="s">
        <v>32</v>
      </c>
      <c r="F12" t="s">
        <v>38</v>
      </c>
      <c r="G12" t="s">
        <v>42</v>
      </c>
    </row>
    <row r="13" spans="1:9">
      <c r="A13" s="1" t="s">
        <v>9</v>
      </c>
      <c r="B13">
        <f>60+43+15</f>
        <v>118</v>
      </c>
      <c r="C13">
        <v>42</v>
      </c>
      <c r="D13">
        <f>B13+C13</f>
        <v>160</v>
      </c>
      <c r="E13" t="s">
        <v>32</v>
      </c>
      <c r="F13" t="s">
        <v>38</v>
      </c>
      <c r="G13" t="s">
        <v>40</v>
      </c>
    </row>
    <row r="14" spans="1:9">
      <c r="A14" s="1" t="s">
        <v>50</v>
      </c>
      <c r="B14">
        <v>120</v>
      </c>
      <c r="D14">
        <f>B14+C14</f>
        <v>120</v>
      </c>
      <c r="E14" t="s">
        <v>51</v>
      </c>
      <c r="F14" t="s">
        <v>38</v>
      </c>
      <c r="G14" t="s">
        <v>41</v>
      </c>
    </row>
    <row r="15" spans="1:9">
      <c r="A15" s="1" t="s">
        <v>10</v>
      </c>
      <c r="B15">
        <f>60+63</f>
        <v>123</v>
      </c>
      <c r="D15">
        <f>B15+C15</f>
        <v>123</v>
      </c>
      <c r="E15" t="s">
        <v>32</v>
      </c>
      <c r="F15" t="s">
        <v>38</v>
      </c>
      <c r="G15" t="s">
        <v>41</v>
      </c>
    </row>
    <row r="16" spans="1:9">
      <c r="A16" t="s">
        <v>82</v>
      </c>
      <c r="B16">
        <f>120</f>
        <v>120</v>
      </c>
      <c r="D16">
        <f>B16+C16</f>
        <v>120</v>
      </c>
      <c r="E16" t="s">
        <v>51</v>
      </c>
      <c r="F16" t="s">
        <v>39</v>
      </c>
      <c r="G16" t="s">
        <v>41</v>
      </c>
    </row>
    <row r="17" spans="1:7">
      <c r="A17" s="1" t="s">
        <v>263</v>
      </c>
      <c r="B17">
        <f>60+56</f>
        <v>116</v>
      </c>
      <c r="D17">
        <f>B17+C17</f>
        <v>116</v>
      </c>
      <c r="E17" t="s">
        <v>32</v>
      </c>
      <c r="F17" t="s">
        <v>39</v>
      </c>
      <c r="G17" t="s">
        <v>45</v>
      </c>
    </row>
    <row r="18" spans="1:7">
      <c r="A18" s="1" t="s">
        <v>11</v>
      </c>
      <c r="B18">
        <f>63</f>
        <v>63</v>
      </c>
      <c r="C18">
        <v>48</v>
      </c>
      <c r="D18">
        <f>B18+C18</f>
        <v>111</v>
      </c>
      <c r="E18" t="s">
        <v>32</v>
      </c>
      <c r="F18" t="s">
        <v>38</v>
      </c>
      <c r="G18" t="s">
        <v>45</v>
      </c>
    </row>
    <row r="19" spans="1:7">
      <c r="A19" s="1" t="s">
        <v>12</v>
      </c>
      <c r="B19">
        <f>36+48</f>
        <v>84</v>
      </c>
      <c r="C19">
        <f>42</f>
        <v>42</v>
      </c>
      <c r="D19">
        <f>B19+C19</f>
        <v>126</v>
      </c>
      <c r="E19" t="s">
        <v>32</v>
      </c>
      <c r="F19" t="s">
        <v>39</v>
      </c>
      <c r="G19" t="s">
        <v>46</v>
      </c>
    </row>
    <row r="20" spans="1:7">
      <c r="A20" t="s">
        <v>83</v>
      </c>
      <c r="B20">
        <f>63+60</f>
        <v>123</v>
      </c>
      <c r="D20">
        <f>B20+C20</f>
        <v>123</v>
      </c>
      <c r="E20" t="s">
        <v>51</v>
      </c>
      <c r="F20" t="s">
        <v>38</v>
      </c>
      <c r="G20" t="s">
        <v>48</v>
      </c>
    </row>
    <row r="21" spans="1:7">
      <c r="A21" t="s">
        <v>84</v>
      </c>
      <c r="B21">
        <v>80</v>
      </c>
      <c r="C21">
        <v>42</v>
      </c>
      <c r="D21">
        <f>B21+C21</f>
        <v>122</v>
      </c>
      <c r="E21" t="s">
        <v>51</v>
      </c>
      <c r="F21" t="s">
        <v>38</v>
      </c>
      <c r="G21" t="s">
        <v>40</v>
      </c>
    </row>
    <row r="22" spans="1:7">
      <c r="A22" t="s">
        <v>13</v>
      </c>
      <c r="B22">
        <f>60+42</f>
        <v>102</v>
      </c>
      <c r="D22">
        <f>B22+C22</f>
        <v>102</v>
      </c>
      <c r="E22" t="s">
        <v>32</v>
      </c>
      <c r="F22" t="s">
        <v>39</v>
      </c>
      <c r="G22" t="s">
        <v>40</v>
      </c>
    </row>
    <row r="23" spans="1:7">
      <c r="A23" t="s">
        <v>86</v>
      </c>
      <c r="B23">
        <f>120</f>
        <v>120</v>
      </c>
      <c r="D23">
        <f>B23+C23</f>
        <v>120</v>
      </c>
      <c r="E23" t="s">
        <v>51</v>
      </c>
      <c r="F23" t="s">
        <v>38</v>
      </c>
      <c r="G23" t="s">
        <v>40</v>
      </c>
    </row>
    <row r="24" spans="1:7">
      <c r="A24" s="1" t="s">
        <v>14</v>
      </c>
      <c r="B24">
        <f>63+60</f>
        <v>123</v>
      </c>
      <c r="D24">
        <f>B24+C24</f>
        <v>123</v>
      </c>
      <c r="E24" t="s">
        <v>32</v>
      </c>
      <c r="F24" t="s">
        <v>39</v>
      </c>
      <c r="G24" t="s">
        <v>45</v>
      </c>
    </row>
    <row r="25" spans="1:7">
      <c r="A25" t="s">
        <v>15</v>
      </c>
      <c r="B25">
        <f>88</f>
        <v>88</v>
      </c>
      <c r="C25">
        <v>42</v>
      </c>
      <c r="D25">
        <f>B25+C25</f>
        <v>130</v>
      </c>
      <c r="E25" t="s">
        <v>32</v>
      </c>
      <c r="F25" t="s">
        <v>38</v>
      </c>
      <c r="G25" t="s">
        <v>40</v>
      </c>
    </row>
    <row r="26" spans="1:7">
      <c r="A26" s="26" t="s">
        <v>16</v>
      </c>
      <c r="B26">
        <f>30+48+40</f>
        <v>118</v>
      </c>
      <c r="C26">
        <f>42+72+20</f>
        <v>134</v>
      </c>
      <c r="D26">
        <f>B26+C26</f>
        <v>252</v>
      </c>
      <c r="E26" t="s">
        <v>32</v>
      </c>
      <c r="F26" t="s">
        <v>39</v>
      </c>
      <c r="G26" t="s">
        <v>42</v>
      </c>
    </row>
    <row r="27" spans="1:7">
      <c r="A27" s="1" t="s">
        <v>17</v>
      </c>
      <c r="B27">
        <f>48+42</f>
        <v>90</v>
      </c>
      <c r="C27">
        <v>42</v>
      </c>
      <c r="D27">
        <f>B27+C27</f>
        <v>132</v>
      </c>
      <c r="E27" t="s">
        <v>32</v>
      </c>
      <c r="F27" t="s">
        <v>38</v>
      </c>
      <c r="G27" t="s">
        <v>41</v>
      </c>
    </row>
    <row r="28" spans="1:7">
      <c r="A28" t="s">
        <v>88</v>
      </c>
      <c r="B28">
        <f>60+60</f>
        <v>120</v>
      </c>
      <c r="D28">
        <f>B28+C28</f>
        <v>120</v>
      </c>
      <c r="E28" t="s">
        <v>51</v>
      </c>
      <c r="F28" t="s">
        <v>39</v>
      </c>
      <c r="G28" t="s">
        <v>42</v>
      </c>
    </row>
    <row r="29" spans="1:7">
      <c r="A29" s="1" t="s">
        <v>18</v>
      </c>
      <c r="B29">
        <f>60+72</f>
        <v>132</v>
      </c>
      <c r="D29">
        <f>B29+C29</f>
        <v>132</v>
      </c>
      <c r="E29" t="s">
        <v>32</v>
      </c>
      <c r="F29" t="s">
        <v>38</v>
      </c>
      <c r="G29" t="s">
        <v>45</v>
      </c>
    </row>
    <row r="30" spans="1:7">
      <c r="A30" t="s">
        <v>90</v>
      </c>
      <c r="B30">
        <f>120</f>
        <v>120</v>
      </c>
      <c r="D30">
        <f>B30+C30</f>
        <v>120</v>
      </c>
      <c r="E30" t="s">
        <v>51</v>
      </c>
      <c r="F30" t="s">
        <v>39</v>
      </c>
      <c r="G30" t="s">
        <v>41</v>
      </c>
    </row>
    <row r="31" spans="1:7">
      <c r="A31" t="s">
        <v>19</v>
      </c>
      <c r="B31">
        <f>60</f>
        <v>60</v>
      </c>
      <c r="C31">
        <v>48</v>
      </c>
      <c r="D31">
        <f>B31+C31</f>
        <v>108</v>
      </c>
      <c r="E31" t="s">
        <v>32</v>
      </c>
      <c r="F31" t="s">
        <v>38</v>
      </c>
      <c r="G31" t="s">
        <v>40</v>
      </c>
    </row>
    <row r="32" spans="1:7">
      <c r="A32" t="s">
        <v>20</v>
      </c>
      <c r="B32">
        <f>90</f>
        <v>90</v>
      </c>
      <c r="D32">
        <f>B32+C32</f>
        <v>90</v>
      </c>
      <c r="E32" t="s">
        <v>32</v>
      </c>
      <c r="F32" t="s">
        <v>38</v>
      </c>
      <c r="G32" t="s">
        <v>40</v>
      </c>
    </row>
    <row r="33" spans="1:7">
      <c r="A33" t="s">
        <v>92</v>
      </c>
      <c r="B33">
        <f>120</f>
        <v>120</v>
      </c>
      <c r="D33">
        <f>B33+C33</f>
        <v>120</v>
      </c>
      <c r="E33" t="s">
        <v>51</v>
      </c>
      <c r="F33" t="s">
        <v>39</v>
      </c>
      <c r="G33" t="s">
        <v>41</v>
      </c>
    </row>
    <row r="34" spans="1:7">
      <c r="A34" t="s">
        <v>33</v>
      </c>
      <c r="B34">
        <f>40+36</f>
        <v>76</v>
      </c>
      <c r="C34">
        <v>48</v>
      </c>
      <c r="D34">
        <f>B34+C34</f>
        <v>124</v>
      </c>
      <c r="E34" t="s">
        <v>32</v>
      </c>
      <c r="F34" t="s">
        <v>39</v>
      </c>
      <c r="G34" t="s">
        <v>45</v>
      </c>
    </row>
    <row r="35" spans="1:7">
      <c r="A35" s="1" t="s">
        <v>21</v>
      </c>
      <c r="B35">
        <f>60+60</f>
        <v>120</v>
      </c>
      <c r="D35">
        <f>B35+C35</f>
        <v>120</v>
      </c>
      <c r="E35" t="s">
        <v>32</v>
      </c>
      <c r="F35" t="s">
        <v>38</v>
      </c>
      <c r="G35" t="s">
        <v>41</v>
      </c>
    </row>
    <row r="36" spans="1:7">
      <c r="A36" s="1" t="s">
        <v>64</v>
      </c>
      <c r="B36">
        <f>52+52</f>
        <v>104</v>
      </c>
      <c r="D36">
        <f>B36+C36</f>
        <v>104</v>
      </c>
      <c r="E36" t="s">
        <v>65</v>
      </c>
      <c r="F36" t="s">
        <v>39</v>
      </c>
      <c r="G36" t="s">
        <v>41</v>
      </c>
    </row>
    <row r="37" spans="1:7">
      <c r="A37" t="s">
        <v>22</v>
      </c>
      <c r="B37">
        <f>30+42+21</f>
        <v>93</v>
      </c>
      <c r="C37">
        <v>42</v>
      </c>
      <c r="D37">
        <f>B37+C37</f>
        <v>135</v>
      </c>
      <c r="E37" t="s">
        <v>32</v>
      </c>
      <c r="F37" t="s">
        <v>39</v>
      </c>
      <c r="G37" t="s">
        <v>42</v>
      </c>
    </row>
    <row r="38" spans="1:7">
      <c r="A38" s="26" t="s">
        <v>250</v>
      </c>
      <c r="B38">
        <f>30+14+48</f>
        <v>92</v>
      </c>
      <c r="D38">
        <f>B38+C38</f>
        <v>92</v>
      </c>
      <c r="E38" s="26" t="s">
        <v>143</v>
      </c>
      <c r="F38" s="26" t="s">
        <v>39</v>
      </c>
      <c r="G38" s="26" t="s">
        <v>42</v>
      </c>
    </row>
    <row r="39" spans="1:7">
      <c r="A39" t="s">
        <v>94</v>
      </c>
      <c r="B39">
        <f>120</f>
        <v>120</v>
      </c>
      <c r="D39">
        <f>B39+C39</f>
        <v>120</v>
      </c>
      <c r="E39" t="s">
        <v>51</v>
      </c>
      <c r="F39" t="s">
        <v>38</v>
      </c>
      <c r="G39" t="s">
        <v>41</v>
      </c>
    </row>
    <row r="40" spans="1:7">
      <c r="A40" s="1" t="s">
        <v>23</v>
      </c>
      <c r="B40">
        <f>60+30</f>
        <v>90</v>
      </c>
      <c r="C40">
        <v>42</v>
      </c>
      <c r="D40">
        <f>B40+C40</f>
        <v>132</v>
      </c>
      <c r="E40" t="s">
        <v>32</v>
      </c>
      <c r="F40" t="s">
        <v>38</v>
      </c>
      <c r="G40" t="s">
        <v>47</v>
      </c>
    </row>
    <row r="41" spans="1:7">
      <c r="A41" s="1" t="s">
        <v>24</v>
      </c>
      <c r="B41">
        <f>48+42</f>
        <v>90</v>
      </c>
      <c r="C41">
        <f>42+42</f>
        <v>84</v>
      </c>
      <c r="D41">
        <f>B41+C41</f>
        <v>174</v>
      </c>
      <c r="E41" t="s">
        <v>32</v>
      </c>
      <c r="F41" t="s">
        <v>39</v>
      </c>
      <c r="G41" t="s">
        <v>46</v>
      </c>
    </row>
    <row r="42" spans="1:7">
      <c r="A42" s="26" t="s">
        <v>283</v>
      </c>
      <c r="B42">
        <f>60+90</f>
        <v>150</v>
      </c>
      <c r="D42" s="10">
        <f>B42+C42</f>
        <v>150</v>
      </c>
      <c r="E42" t="s">
        <v>143</v>
      </c>
      <c r="F42" t="s">
        <v>38</v>
      </c>
      <c r="G42" t="s">
        <v>134</v>
      </c>
    </row>
    <row r="43" spans="1:7">
      <c r="A43" t="s">
        <v>25</v>
      </c>
      <c r="B43">
        <f>60</f>
        <v>60</v>
      </c>
      <c r="C43">
        <v>42</v>
      </c>
      <c r="D43">
        <f>B43+C43</f>
        <v>102</v>
      </c>
      <c r="E43" t="s">
        <v>32</v>
      </c>
      <c r="F43" t="s">
        <v>38</v>
      </c>
      <c r="G43" t="s">
        <v>40</v>
      </c>
    </row>
    <row r="44" spans="1:7">
      <c r="A44" t="s">
        <v>96</v>
      </c>
      <c r="B44">
        <f>120</f>
        <v>120</v>
      </c>
      <c r="C44">
        <v>42</v>
      </c>
      <c r="D44">
        <f>B44+C44</f>
        <v>162</v>
      </c>
      <c r="E44" t="s">
        <v>51</v>
      </c>
      <c r="F44" t="s">
        <v>38</v>
      </c>
      <c r="G44" t="s">
        <v>40</v>
      </c>
    </row>
    <row r="45" spans="1:7">
      <c r="A45" s="1" t="s">
        <v>26</v>
      </c>
      <c r="B45">
        <f>60+60</f>
        <v>120</v>
      </c>
      <c r="D45">
        <f>B45+C45</f>
        <v>120</v>
      </c>
      <c r="E45" t="s">
        <v>32</v>
      </c>
      <c r="F45" t="s">
        <v>38</v>
      </c>
      <c r="G45" t="s">
        <v>48</v>
      </c>
    </row>
    <row r="46" spans="1:7">
      <c r="A46" s="1" t="s">
        <v>68</v>
      </c>
      <c r="B46">
        <f>40+64</f>
        <v>104</v>
      </c>
      <c r="D46">
        <f>B46+C46</f>
        <v>104</v>
      </c>
      <c r="E46" t="s">
        <v>69</v>
      </c>
      <c r="F46" t="s">
        <v>39</v>
      </c>
      <c r="G46" t="s">
        <v>41</v>
      </c>
    </row>
    <row r="47" spans="1:7">
      <c r="A47" s="1" t="s">
        <v>49</v>
      </c>
      <c r="B47">
        <f>60+48</f>
        <v>108</v>
      </c>
      <c r="D47">
        <f>B47+C47</f>
        <v>108</v>
      </c>
      <c r="E47" t="s">
        <v>32</v>
      </c>
      <c r="F47" t="s">
        <v>39</v>
      </c>
      <c r="G47" t="s">
        <v>48</v>
      </c>
    </row>
    <row r="48" spans="1:7">
      <c r="A48" t="s">
        <v>97</v>
      </c>
      <c r="B48">
        <f>120</f>
        <v>120</v>
      </c>
      <c r="D48">
        <f>B48+C48</f>
        <v>120</v>
      </c>
      <c r="E48" t="s">
        <v>51</v>
      </c>
      <c r="F48" t="s">
        <v>39</v>
      </c>
      <c r="G48" t="s">
        <v>41</v>
      </c>
    </row>
    <row r="49" spans="1:11">
      <c r="A49" t="s">
        <v>27</v>
      </c>
      <c r="B49">
        <f>54+30</f>
        <v>84</v>
      </c>
      <c r="C49">
        <v>42</v>
      </c>
      <c r="D49">
        <f>B49+C49</f>
        <v>126</v>
      </c>
      <c r="E49" t="s">
        <v>32</v>
      </c>
      <c r="F49" t="s">
        <v>38</v>
      </c>
      <c r="G49" t="s">
        <v>40</v>
      </c>
    </row>
    <row r="50" spans="1:11">
      <c r="A50" s="1" t="s">
        <v>28</v>
      </c>
      <c r="B50">
        <f>36+80+108</f>
        <v>224</v>
      </c>
      <c r="D50">
        <f>B50+C50</f>
        <v>224</v>
      </c>
      <c r="E50" t="s">
        <v>32</v>
      </c>
      <c r="F50" t="s">
        <v>39</v>
      </c>
      <c r="G50" t="s">
        <v>47</v>
      </c>
    </row>
    <row r="51" spans="1:11">
      <c r="A51" s="1" t="s">
        <v>289</v>
      </c>
      <c r="B51">
        <v>120</v>
      </c>
      <c r="D51">
        <f>B51+C51</f>
        <v>120</v>
      </c>
      <c r="E51" t="s">
        <v>32</v>
      </c>
      <c r="F51" t="s">
        <v>39</v>
      </c>
      <c r="G51" t="s">
        <v>47</v>
      </c>
    </row>
    <row r="52" spans="1:11">
      <c r="A52" t="s">
        <v>29</v>
      </c>
      <c r="B52">
        <f>105+14+20</f>
        <v>139</v>
      </c>
      <c r="D52" s="8">
        <f>B52+C52</f>
        <v>139</v>
      </c>
      <c r="E52" t="s">
        <v>32</v>
      </c>
      <c r="F52" t="s">
        <v>39</v>
      </c>
      <c r="G52" t="s">
        <v>42</v>
      </c>
    </row>
    <row r="53" spans="1:11">
      <c r="A53" t="s">
        <v>98</v>
      </c>
      <c r="B53">
        <f>60+60</f>
        <v>120</v>
      </c>
      <c r="D53">
        <f>B53+C53</f>
        <v>120</v>
      </c>
      <c r="E53" t="s">
        <v>51</v>
      </c>
      <c r="F53" t="s">
        <v>39</v>
      </c>
      <c r="G53" t="s">
        <v>47</v>
      </c>
    </row>
    <row r="54" spans="1:11">
      <c r="A54" s="1" t="s">
        <v>30</v>
      </c>
      <c r="B54">
        <f>72+48</f>
        <v>120</v>
      </c>
      <c r="C54">
        <v>42</v>
      </c>
      <c r="D54">
        <f>B54+C54</f>
        <v>162</v>
      </c>
      <c r="E54" t="s">
        <v>32</v>
      </c>
      <c r="F54" t="s">
        <v>38</v>
      </c>
      <c r="G54" t="s">
        <v>41</v>
      </c>
    </row>
    <row r="55" spans="1:11">
      <c r="A55" t="s">
        <v>34</v>
      </c>
      <c r="B55">
        <f>42+21+21+21+21+24</f>
        <v>150</v>
      </c>
      <c r="D55" s="51">
        <f>B55+C55</f>
        <v>150</v>
      </c>
      <c r="E55" t="s">
        <v>32</v>
      </c>
      <c r="F55" t="s">
        <v>39</v>
      </c>
      <c r="G55" t="s">
        <v>46</v>
      </c>
    </row>
    <row r="56" spans="1:11">
      <c r="A56" s="5" t="s">
        <v>75</v>
      </c>
      <c r="B56" s="6"/>
      <c r="C56" s="6">
        <v>48</v>
      </c>
      <c r="D56">
        <f>B56+C56</f>
        <v>48</v>
      </c>
      <c r="E56" s="6" t="s">
        <v>51</v>
      </c>
      <c r="F56" s="6" t="s">
        <v>55</v>
      </c>
      <c r="G56" s="6" t="s">
        <v>42</v>
      </c>
      <c r="H56" s="52" t="s">
        <v>292</v>
      </c>
      <c r="K56" s="39"/>
    </row>
    <row r="57" spans="1:11">
      <c r="A57" s="26" t="s">
        <v>77</v>
      </c>
      <c r="B57" s="26">
        <f>60+20</f>
        <v>80</v>
      </c>
      <c r="C57" s="26"/>
      <c r="D57" s="26">
        <f>B57+C57</f>
        <v>80</v>
      </c>
      <c r="E57" s="26" t="s">
        <v>51</v>
      </c>
      <c r="F57" s="26" t="s">
        <v>55</v>
      </c>
      <c r="G57" s="26" t="s">
        <v>48</v>
      </c>
    </row>
    <row r="58" spans="1:11">
      <c r="A58" t="s">
        <v>80</v>
      </c>
      <c r="C58">
        <v>42</v>
      </c>
      <c r="D58">
        <f>B58+C58</f>
        <v>42</v>
      </c>
      <c r="E58" t="s">
        <v>51</v>
      </c>
      <c r="F58" t="s">
        <v>55</v>
      </c>
      <c r="G58" t="s">
        <v>41</v>
      </c>
      <c r="H58" t="s">
        <v>295</v>
      </c>
    </row>
    <row r="59" spans="1:11">
      <c r="A59" s="1" t="s">
        <v>52</v>
      </c>
      <c r="C59">
        <v>48</v>
      </c>
      <c r="D59">
        <f>B59+C59</f>
        <v>48</v>
      </c>
      <c r="E59" t="s">
        <v>32</v>
      </c>
      <c r="F59" t="s">
        <v>55</v>
      </c>
      <c r="G59" t="s">
        <v>45</v>
      </c>
      <c r="H59" t="s">
        <v>293</v>
      </c>
    </row>
    <row r="60" spans="1:11">
      <c r="A60" s="30" t="s">
        <v>53</v>
      </c>
      <c r="B60">
        <f>60</f>
        <v>60</v>
      </c>
      <c r="D60">
        <f>B60+C60</f>
        <v>60</v>
      </c>
      <c r="E60" t="s">
        <v>32</v>
      </c>
      <c r="F60" t="s">
        <v>55</v>
      </c>
      <c r="G60" t="s">
        <v>41</v>
      </c>
    </row>
    <row r="61" spans="1:11">
      <c r="A61" s="30" t="s">
        <v>54</v>
      </c>
      <c r="B61">
        <f>60</f>
        <v>60</v>
      </c>
      <c r="D61">
        <f>B61+C61</f>
        <v>60</v>
      </c>
      <c r="E61" t="s">
        <v>32</v>
      </c>
      <c r="F61" t="s">
        <v>55</v>
      </c>
      <c r="G61" t="s">
        <v>41</v>
      </c>
    </row>
    <row r="62" spans="1:11">
      <c r="A62" s="39" t="s">
        <v>81</v>
      </c>
      <c r="B62">
        <f>60+60</f>
        <v>120</v>
      </c>
      <c r="C62" s="10"/>
      <c r="D62">
        <f>B62+C62</f>
        <v>120</v>
      </c>
      <c r="E62" t="s">
        <v>51</v>
      </c>
      <c r="F62" t="s">
        <v>55</v>
      </c>
      <c r="G62" t="s">
        <v>42</v>
      </c>
    </row>
    <row r="63" spans="1:11">
      <c r="A63" s="28" t="s">
        <v>290</v>
      </c>
      <c r="B63" s="26"/>
      <c r="C63" s="26">
        <v>48</v>
      </c>
      <c r="D63" s="26"/>
      <c r="E63" s="26" t="s">
        <v>143</v>
      </c>
      <c r="F63" s="26" t="s">
        <v>55</v>
      </c>
      <c r="G63" s="26" t="s">
        <v>42</v>
      </c>
    </row>
    <row r="64" spans="1:11">
      <c r="A64" s="1" t="s">
        <v>56</v>
      </c>
      <c r="B64">
        <f>48+21</f>
        <v>69</v>
      </c>
      <c r="D64">
        <f>B64+C64</f>
        <v>69</v>
      </c>
      <c r="E64" t="s">
        <v>32</v>
      </c>
      <c r="F64" t="s">
        <v>55</v>
      </c>
      <c r="G64" t="s">
        <v>46</v>
      </c>
    </row>
    <row r="65" spans="1:8">
      <c r="A65" s="9" t="s">
        <v>57</v>
      </c>
      <c r="B65" s="8"/>
      <c r="C65" s="8">
        <v>42</v>
      </c>
      <c r="D65">
        <f>B65+C65</f>
        <v>42</v>
      </c>
      <c r="E65" s="8" t="s">
        <v>32</v>
      </c>
      <c r="F65" s="8" t="s">
        <v>55</v>
      </c>
      <c r="G65" s="8" t="s">
        <v>44</v>
      </c>
      <c r="H65" s="8" t="s">
        <v>296</v>
      </c>
    </row>
    <row r="66" spans="1:8">
      <c r="A66" t="s">
        <v>85</v>
      </c>
      <c r="B66">
        <f>60</f>
        <v>60</v>
      </c>
      <c r="D66">
        <f>B66+C66</f>
        <v>60</v>
      </c>
      <c r="E66" t="s">
        <v>51</v>
      </c>
      <c r="F66" t="s">
        <v>55</v>
      </c>
      <c r="G66" t="s">
        <v>40</v>
      </c>
    </row>
    <row r="67" spans="1:8">
      <c r="A67" s="26" t="s">
        <v>341</v>
      </c>
      <c r="B67" s="26">
        <v>60</v>
      </c>
      <c r="C67" s="26"/>
      <c r="D67" s="26">
        <f>B67+C67</f>
        <v>60</v>
      </c>
      <c r="E67" s="26" t="s">
        <v>143</v>
      </c>
      <c r="F67" s="26" t="s">
        <v>55</v>
      </c>
      <c r="G67" s="26" t="s">
        <v>134</v>
      </c>
    </row>
    <row r="68" spans="1:8">
      <c r="A68" s="1" t="s">
        <v>58</v>
      </c>
      <c r="C68">
        <v>42</v>
      </c>
      <c r="D68">
        <f>B68+C68</f>
        <v>42</v>
      </c>
      <c r="E68" t="s">
        <v>32</v>
      </c>
      <c r="F68" t="s">
        <v>55</v>
      </c>
      <c r="G68" t="s">
        <v>40</v>
      </c>
      <c r="H68" t="s">
        <v>293</v>
      </c>
    </row>
    <row r="69" spans="1:8">
      <c r="A69" t="s">
        <v>87</v>
      </c>
      <c r="B69">
        <f>60</f>
        <v>60</v>
      </c>
      <c r="D69">
        <f>B69+C69</f>
        <v>60</v>
      </c>
      <c r="E69" t="s">
        <v>51</v>
      </c>
      <c r="F69" t="s">
        <v>55</v>
      </c>
      <c r="G69" t="s">
        <v>41</v>
      </c>
    </row>
    <row r="70" spans="1:8">
      <c r="A70" s="1" t="s">
        <v>59</v>
      </c>
      <c r="B70">
        <f>20</f>
        <v>20</v>
      </c>
      <c r="D70">
        <f>B70+C70</f>
        <v>20</v>
      </c>
      <c r="E70" t="s">
        <v>32</v>
      </c>
      <c r="F70" t="s">
        <v>55</v>
      </c>
      <c r="G70" t="s">
        <v>41</v>
      </c>
    </row>
    <row r="71" spans="1:8">
      <c r="A71" t="s">
        <v>89</v>
      </c>
      <c r="B71">
        <f>60</f>
        <v>60</v>
      </c>
      <c r="D71">
        <f>B71+C71</f>
        <v>60</v>
      </c>
      <c r="E71" t="s">
        <v>51</v>
      </c>
      <c r="F71" t="s">
        <v>55</v>
      </c>
      <c r="G71" t="s">
        <v>41</v>
      </c>
    </row>
    <row r="72" spans="1:8">
      <c r="A72" s="30" t="s">
        <v>60</v>
      </c>
      <c r="B72">
        <f>60</f>
        <v>60</v>
      </c>
      <c r="D72">
        <f>B72+C72</f>
        <v>60</v>
      </c>
      <c r="E72" t="s">
        <v>32</v>
      </c>
      <c r="F72" t="s">
        <v>55</v>
      </c>
      <c r="G72" t="s">
        <v>41</v>
      </c>
    </row>
    <row r="73" spans="1:8">
      <c r="A73" s="30" t="s">
        <v>61</v>
      </c>
      <c r="B73">
        <v>48</v>
      </c>
      <c r="C73">
        <v>48</v>
      </c>
      <c r="D73">
        <f>B73+C73</f>
        <v>96</v>
      </c>
      <c r="E73" t="s">
        <v>32</v>
      </c>
      <c r="F73" t="s">
        <v>55</v>
      </c>
      <c r="G73" t="s">
        <v>48</v>
      </c>
    </row>
    <row r="74" spans="1:8">
      <c r="A74" t="s">
        <v>91</v>
      </c>
      <c r="B74">
        <f>80</f>
        <v>80</v>
      </c>
      <c r="D74">
        <f>B74+C74</f>
        <v>80</v>
      </c>
      <c r="E74" t="s">
        <v>51</v>
      </c>
      <c r="F74" t="s">
        <v>55</v>
      </c>
      <c r="G74" t="s">
        <v>41</v>
      </c>
    </row>
    <row r="75" spans="1:8">
      <c r="A75" s="1" t="s">
        <v>62</v>
      </c>
      <c r="B75">
        <f>33</f>
        <v>33</v>
      </c>
      <c r="C75">
        <v>42</v>
      </c>
      <c r="D75">
        <f>B75+C75</f>
        <v>75</v>
      </c>
      <c r="E75" t="s">
        <v>32</v>
      </c>
      <c r="F75" t="s">
        <v>55</v>
      </c>
      <c r="G75" t="s">
        <v>47</v>
      </c>
    </row>
    <row r="76" spans="1:8">
      <c r="A76" t="s">
        <v>93</v>
      </c>
      <c r="B76">
        <f>60</f>
        <v>60</v>
      </c>
      <c r="D76">
        <f>B76+C76</f>
        <v>60</v>
      </c>
      <c r="E76" t="s">
        <v>51</v>
      </c>
      <c r="F76" t="s">
        <v>55</v>
      </c>
      <c r="G76" t="s">
        <v>42</v>
      </c>
    </row>
    <row r="77" spans="1:8">
      <c r="A77" t="s">
        <v>63</v>
      </c>
      <c r="C77">
        <v>42</v>
      </c>
      <c r="D77">
        <f>B77+C77</f>
        <v>42</v>
      </c>
      <c r="E77" t="s">
        <v>32</v>
      </c>
      <c r="F77" t="s">
        <v>55</v>
      </c>
      <c r="G77" t="s">
        <v>41</v>
      </c>
      <c r="H77" t="s">
        <v>295</v>
      </c>
    </row>
    <row r="78" spans="1:8">
      <c r="A78" s="1" t="s">
        <v>66</v>
      </c>
      <c r="C78">
        <f>48+42</f>
        <v>90</v>
      </c>
      <c r="D78">
        <f>B78+C78</f>
        <v>90</v>
      </c>
      <c r="E78" t="s">
        <v>32</v>
      </c>
      <c r="F78" t="s">
        <v>55</v>
      </c>
      <c r="G78" t="s">
        <v>40</v>
      </c>
      <c r="H78" t="s">
        <v>294</v>
      </c>
    </row>
    <row r="79" spans="1:8">
      <c r="A79" s="1" t="s">
        <v>67</v>
      </c>
      <c r="C79">
        <v>42</v>
      </c>
      <c r="D79">
        <f>B79+C79</f>
        <v>42</v>
      </c>
      <c r="E79" t="s">
        <v>32</v>
      </c>
      <c r="F79" t="s">
        <v>55</v>
      </c>
      <c r="G79" t="s">
        <v>40</v>
      </c>
      <c r="H79" t="s">
        <v>293</v>
      </c>
    </row>
    <row r="80" spans="1:8">
      <c r="A80" s="26" t="s">
        <v>284</v>
      </c>
      <c r="B80">
        <v>60</v>
      </c>
      <c r="D80" s="26">
        <f>B80+C80</f>
        <v>60</v>
      </c>
      <c r="E80" s="26" t="s">
        <v>143</v>
      </c>
      <c r="F80" s="26" t="s">
        <v>55</v>
      </c>
      <c r="G80" s="26" t="s">
        <v>134</v>
      </c>
    </row>
    <row r="81" spans="1:8">
      <c r="A81" t="s">
        <v>95</v>
      </c>
      <c r="B81">
        <v>60</v>
      </c>
      <c r="D81">
        <f>B81+C81</f>
        <v>60</v>
      </c>
      <c r="E81" t="s">
        <v>51</v>
      </c>
      <c r="F81" t="s">
        <v>55</v>
      </c>
      <c r="G81" t="s">
        <v>40</v>
      </c>
    </row>
    <row r="82" spans="1:8">
      <c r="A82" s="16" t="s">
        <v>245</v>
      </c>
      <c r="B82" s="26">
        <f>42+20</f>
        <v>62</v>
      </c>
      <c r="C82" s="26"/>
      <c r="D82">
        <f>B82+C82</f>
        <v>62</v>
      </c>
      <c r="E82" s="26" t="s">
        <v>143</v>
      </c>
      <c r="F82" s="26" t="s">
        <v>55</v>
      </c>
      <c r="G82" s="26" t="s">
        <v>42</v>
      </c>
    </row>
    <row r="83" spans="1:8">
      <c r="A83" s="1" t="s">
        <v>70</v>
      </c>
      <c r="C83">
        <v>42</v>
      </c>
      <c r="D83">
        <f>B83+C83</f>
        <v>42</v>
      </c>
      <c r="E83" t="s">
        <v>32</v>
      </c>
      <c r="F83" t="s">
        <v>55</v>
      </c>
      <c r="G83" t="s">
        <v>45</v>
      </c>
      <c r="H83" t="s">
        <v>296</v>
      </c>
    </row>
    <row r="84" spans="1:8">
      <c r="A84" s="30" t="s">
        <v>71</v>
      </c>
      <c r="B84">
        <f>60</f>
        <v>60</v>
      </c>
      <c r="D84">
        <f>B84+C84</f>
        <v>60</v>
      </c>
      <c r="E84" t="s">
        <v>32</v>
      </c>
      <c r="F84" t="s">
        <v>55</v>
      </c>
      <c r="G84" t="s">
        <v>41</v>
      </c>
    </row>
    <row r="85" spans="1:8">
      <c r="A85" s="1" t="s">
        <v>72</v>
      </c>
      <c r="B85">
        <f>30+28</f>
        <v>58</v>
      </c>
      <c r="D85">
        <f>B85+C85</f>
        <v>58</v>
      </c>
      <c r="E85" t="s">
        <v>32</v>
      </c>
      <c r="F85" t="s">
        <v>55</v>
      </c>
      <c r="G85" t="s">
        <v>47</v>
      </c>
    </row>
    <row r="86" spans="1:8">
      <c r="A86" s="30" t="s">
        <v>73</v>
      </c>
      <c r="B86">
        <f>60</f>
        <v>60</v>
      </c>
      <c r="D86">
        <f>B86+C86</f>
        <v>60</v>
      </c>
      <c r="E86" t="s">
        <v>32</v>
      </c>
      <c r="F86" t="s">
        <v>55</v>
      </c>
      <c r="G86" t="s">
        <v>41</v>
      </c>
    </row>
    <row r="87" spans="1:8">
      <c r="A87" s="1" t="s">
        <v>74</v>
      </c>
      <c r="C87">
        <v>42</v>
      </c>
      <c r="D87">
        <f>B87+C87</f>
        <v>42</v>
      </c>
      <c r="E87" t="s">
        <v>32</v>
      </c>
      <c r="F87" t="s">
        <v>55</v>
      </c>
      <c r="G87" t="s">
        <v>41</v>
      </c>
      <c r="H87" t="s">
        <v>295</v>
      </c>
    </row>
  </sheetData>
  <sortState ref="A56:H87">
    <sortCondition ref="A56:A87"/>
    <sortCondition ref="G56:G87"/>
  </sortState>
  <phoneticPr fontId="12" type="noConversion"/>
  <pageMargins left="0.75" right="0.75" top="1" bottom="1" header="0.5" footer="0.5"/>
  <pageSetup paperSize="9" scale="89" fitToHeight="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Insegnamenti</vt:lpstr>
      <vt:lpstr>Docenti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Abate</dc:creator>
  <cp:lastModifiedBy>Marco Abate</cp:lastModifiedBy>
  <cp:lastPrinted>2012-04-19T13:15:47Z</cp:lastPrinted>
  <dcterms:created xsi:type="dcterms:W3CDTF">2012-04-16T16:04:51Z</dcterms:created>
  <dcterms:modified xsi:type="dcterms:W3CDTF">2012-04-20T07:52:18Z</dcterms:modified>
</cp:coreProperties>
</file>